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E96FF76B-503A-4075-9FE4-CB294A2EFE89}" xr6:coauthVersionLast="47" xr6:coauthVersionMax="47" xr10:uidLastSave="{00000000-0000-0000-0000-000000000000}"/>
  <workbookProtection workbookAlgorithmName="SHA-512" workbookHashValue="CltZ09WTZIRJjDEvPrAiZkEETt1N97G5LzcnBw/mgHiB+iXdt1GW8/bqiPcF/pgsD/hauffbfyoE0U9IKgg0yQ==" workbookSaltValue="0DVw2YgpFOkVWvqgFbcMZQ==" workbookSpinCount="100000" lockStructure="1"/>
  <bookViews>
    <workbookView xWindow="-120" yWindow="-120" windowWidth="29040" windowHeight="15720" xr2:uid="{00000000-000D-0000-FFFF-FFFF00000000}"/>
  </bookViews>
  <sheets>
    <sheet name="Tableau de Bord Starter" sheetId="9" r:id="rId1"/>
    <sheet name="Objectifs Longevity" sheetId="11" r:id="rId2"/>
  </sheets>
  <externalReferences>
    <externalReference r:id="rId3"/>
    <externalReference r:id="rId4"/>
  </externalReferences>
  <definedNames>
    <definedName name="Aliments">'[1]Compositions aliments'!$B$3:$B$207</definedName>
    <definedName name="CONTENANT">[1]Contenants!$A$1:$A$29</definedName>
    <definedName name="Morphologie">'[1]PR1 Bilan_Diététique_Avant'!$E$15:$E$17</definedName>
    <definedName name="_xlnm.Print_Area" localSheetId="1">'Objectifs Longevity'!$A$1:$U$37</definedName>
    <definedName name="_xlnm.Print_Area" localSheetId="0">'Tableau de Bord Starter'!$A$1:$Y$79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11" l="1"/>
  <c r="R34" i="11" s="1"/>
  <c r="P33" i="11"/>
  <c r="P34" i="11" s="1"/>
  <c r="N33" i="11"/>
  <c r="N34" i="11" s="1"/>
  <c r="L33" i="11"/>
  <c r="L34" i="11" s="1"/>
  <c r="J33" i="11"/>
  <c r="J34" i="11" s="1"/>
  <c r="H33" i="11"/>
  <c r="H34" i="11" s="1"/>
  <c r="F33" i="11"/>
  <c r="F34" i="11" s="1"/>
  <c r="D33" i="11"/>
  <c r="D34" i="11" s="1"/>
  <c r="P32" i="11"/>
  <c r="R31" i="11"/>
  <c r="R32" i="11" s="1"/>
  <c r="P31" i="11"/>
  <c r="N31" i="11"/>
  <c r="N32" i="11" s="1"/>
  <c r="L31" i="11"/>
  <c r="L32" i="11" s="1"/>
  <c r="J31" i="11"/>
  <c r="J32" i="11" s="1"/>
  <c r="H31" i="11"/>
  <c r="H32" i="11" s="1"/>
  <c r="F31" i="11"/>
  <c r="F32" i="11" s="1"/>
  <c r="D31" i="11"/>
  <c r="D32" i="11" s="1"/>
  <c r="R20" i="11"/>
  <c r="P20" i="11"/>
  <c r="N20" i="11"/>
  <c r="L20" i="11"/>
  <c r="J20" i="11"/>
  <c r="H20" i="11"/>
  <c r="F20" i="11"/>
  <c r="D20" i="11"/>
  <c r="R18" i="11"/>
  <c r="P18" i="11"/>
  <c r="N18" i="11"/>
  <c r="L18" i="11"/>
  <c r="J18" i="11"/>
  <c r="H18" i="11"/>
  <c r="F18" i="11"/>
  <c r="D18" i="11"/>
  <c r="R16" i="11"/>
  <c r="P16" i="11"/>
  <c r="N16" i="11"/>
  <c r="L16" i="11"/>
  <c r="J16" i="11"/>
  <c r="H16" i="11"/>
  <c r="F16" i="11"/>
  <c r="D16" i="11"/>
  <c r="R12" i="9" l="1"/>
  <c r="P12" i="9"/>
  <c r="N12" i="9"/>
  <c r="L12" i="9"/>
  <c r="J12" i="9"/>
  <c r="H12" i="9"/>
  <c r="F12" i="9"/>
  <c r="D12" i="9"/>
  <c r="R10" i="9"/>
  <c r="P10" i="9"/>
  <c r="N10" i="9"/>
  <c r="L10" i="9"/>
  <c r="J10" i="9"/>
  <c r="H10" i="9"/>
  <c r="F10" i="9"/>
  <c r="D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X2" authorId="0" shapeId="0" xr:uid="{E7D0EEAF-1956-4895-9C90-33C2FF7361EE}">
      <text>
        <r>
          <rPr>
            <b/>
            <sz val="9"/>
            <color indexed="81"/>
            <rFont val="Tahoma"/>
            <family val="2"/>
          </rPr>
          <t xml:space="preserve">            
                                               </t>
        </r>
        <r>
          <rPr>
            <b/>
            <u/>
            <sz val="10"/>
            <color indexed="12"/>
            <rFont val="Tahoma"/>
            <family val="2"/>
          </rPr>
          <t>Mode d'Emploi</t>
        </r>
        <r>
          <rPr>
            <b/>
            <sz val="9"/>
            <color indexed="81"/>
            <rFont val="Tahoma"/>
            <family val="2"/>
          </rPr>
          <t xml:space="preserve">
Passez en Mode </t>
        </r>
        <r>
          <rPr>
            <i/>
            <sz val="9"/>
            <color indexed="81"/>
            <rFont val="Tahoma"/>
            <family val="2"/>
          </rPr>
          <t xml:space="preserve">Activez la Modification - </t>
        </r>
        <r>
          <rPr>
            <b/>
            <sz val="9"/>
            <color indexed="81"/>
            <rFont val="Tahoma"/>
            <family val="2"/>
          </rPr>
          <t xml:space="preserve">Fichier Virus-free
enregistré par défaut dans le dossier Téléchargement
(ou Download) sur le disque C:
</t>
        </r>
        <r>
          <rPr>
            <b/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Tahoma"/>
            <family val="2"/>
          </rPr>
          <t xml:space="preserve">Indiquez votre </t>
        </r>
        <r>
          <rPr>
            <b/>
            <sz val="10"/>
            <color indexed="81"/>
            <rFont val="Tahoma"/>
            <family val="2"/>
          </rPr>
          <t xml:space="preserve">Genre </t>
        </r>
        <r>
          <rPr>
            <sz val="10"/>
            <color indexed="81"/>
            <rFont val="Tahoma"/>
            <family val="2"/>
          </rPr>
          <t>dans la cellule V2.</t>
        </r>
        <r>
          <rPr>
            <b/>
            <sz val="10"/>
            <color indexed="81"/>
            <rFont val="Tahoma"/>
            <family val="2"/>
          </rPr>
          <t xml:space="preserve">
2.</t>
        </r>
        <r>
          <rPr>
            <sz val="10"/>
            <color indexed="81"/>
            <rFont val="Tahoma"/>
            <family val="2"/>
          </rPr>
          <t xml:space="preserve"> Réalisez</t>
        </r>
        <r>
          <rPr>
            <b/>
            <sz val="10"/>
            <color indexed="81"/>
            <rFont val="Tahoma"/>
            <family val="2"/>
          </rPr>
          <t xml:space="preserve"> Vous-même </t>
        </r>
        <r>
          <rPr>
            <sz val="10"/>
            <color indexed="81"/>
            <rFont val="Tahoma"/>
            <family val="2"/>
          </rPr>
          <t>les mesures relatives à la rubrique :</t>
        </r>
        <r>
          <rPr>
            <b/>
            <sz val="10"/>
            <color indexed="81"/>
            <rFont val="Tahoma"/>
            <family val="2"/>
          </rPr>
          <t xml:space="preserve">
    Biomarqueurs Physiologiques
     </t>
        </r>
        <r>
          <rPr>
            <sz val="10"/>
            <color indexed="81"/>
            <rFont val="Tahoma"/>
            <family val="2"/>
          </rPr>
          <t xml:space="preserve">en vous aidant des </t>
        </r>
        <r>
          <rPr>
            <b/>
            <sz val="10"/>
            <color indexed="50"/>
            <rFont val="Tahoma"/>
            <family val="2"/>
          </rPr>
          <t>Widgets Internet.</t>
        </r>
        <r>
          <rPr>
            <b/>
            <sz val="10"/>
            <color indexed="81"/>
            <rFont val="Tahoma"/>
            <family val="2"/>
          </rPr>
          <t xml:space="preserve">
3. </t>
        </r>
        <r>
          <rPr>
            <sz val="10"/>
            <color indexed="81"/>
            <rFont val="Tahoma"/>
            <family val="2"/>
          </rPr>
          <t xml:space="preserve">Demandez à votre </t>
        </r>
        <r>
          <rPr>
            <b/>
            <sz val="10"/>
            <color indexed="81"/>
            <rFont val="Tahoma"/>
            <family val="2"/>
          </rPr>
          <t>Médecin</t>
        </r>
        <r>
          <rPr>
            <sz val="10"/>
            <color indexed="81"/>
            <rFont val="Tahoma"/>
            <family val="2"/>
          </rPr>
          <t xml:space="preserve"> une prescription pour les
     analyses sanguines ou urinaires reprises dans la rubrique :
    </t>
        </r>
        <r>
          <rPr>
            <b/>
            <sz val="10"/>
            <color indexed="81"/>
            <rFont val="Tahoma"/>
            <family val="2"/>
          </rPr>
          <t xml:space="preserve">Biomarqueurs Biochimiques
  </t>
        </r>
        <r>
          <rPr>
            <sz val="10"/>
            <color indexed="81"/>
            <rFont val="Tahoma"/>
            <family val="2"/>
          </rPr>
          <t xml:space="preserve">  Consultez les </t>
        </r>
        <r>
          <rPr>
            <b/>
            <sz val="10"/>
            <color indexed="50"/>
            <rFont val="Tahoma"/>
            <family val="2"/>
          </rPr>
          <t>Widgets Internet</t>
        </r>
        <r>
          <rPr>
            <sz val="10"/>
            <color indexed="81"/>
            <rFont val="Tahoma"/>
            <family val="2"/>
          </rPr>
          <t xml:space="preserve"> pour une vue qualitative.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>4.</t>
        </r>
        <r>
          <rPr>
            <sz val="10"/>
            <color indexed="81"/>
            <rFont val="Tahoma"/>
            <family val="2"/>
          </rPr>
          <t xml:space="preserve"> Complétez les</t>
        </r>
        <r>
          <rPr>
            <b/>
            <sz val="10"/>
            <color indexed="81"/>
            <rFont val="Tahoma"/>
            <family val="2"/>
          </rPr>
          <t xml:space="preserve"> Résultats</t>
        </r>
        <r>
          <rPr>
            <sz val="10"/>
            <color indexed="81"/>
            <rFont val="Tahoma"/>
            <family val="2"/>
          </rPr>
          <t xml:space="preserve"> dans la colonne D (START).
nb : </t>
        </r>
        <r>
          <rPr>
            <b/>
            <sz val="10"/>
            <color indexed="81"/>
            <rFont val="Tahoma"/>
            <family val="2"/>
          </rPr>
          <t>Repectez les unités du Tableau de Bord.</t>
        </r>
        <r>
          <rPr>
            <sz val="10"/>
            <color indexed="81"/>
            <rFont val="Tahoma"/>
            <family val="2"/>
          </rPr>
          <t xml:space="preserve"> 
       Si différentes sur le Protocole d'analyses, se référer au 
       convertisseur gratuit </t>
        </r>
        <r>
          <rPr>
            <i/>
            <sz val="10"/>
            <color indexed="81"/>
            <rFont val="Tahoma"/>
            <family val="2"/>
          </rPr>
          <t xml:space="preserve">https://unitslab.com/fr </t>
        </r>
        <r>
          <rPr>
            <sz val="10"/>
            <color indexed="81"/>
            <rFont val="Tahoma"/>
            <family val="2"/>
          </rPr>
          <t>ou nous
       contacter via le</t>
        </r>
        <r>
          <rPr>
            <b/>
            <sz val="10"/>
            <color indexed="81"/>
            <rFont val="Tahoma"/>
            <family val="2"/>
          </rPr>
          <t xml:space="preserve"> Forum</t>
        </r>
        <r>
          <rPr>
            <sz val="10"/>
            <color indexed="81"/>
            <rFont val="Tahoma"/>
            <family val="2"/>
          </rPr>
          <t xml:space="preserve"> ou</t>
        </r>
        <r>
          <rPr>
            <b/>
            <sz val="10"/>
            <color indexed="81"/>
            <rFont val="Tahoma"/>
            <family val="2"/>
          </rPr>
          <t xml:space="preserve"> Formulaire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i/>
            <sz val="10"/>
            <color indexed="81"/>
            <rFont val="Tahoma"/>
            <family val="2"/>
          </rPr>
          <t>Contactez-nous</t>
        </r>
        <r>
          <rPr>
            <sz val="10"/>
            <color indexed="81"/>
            <rFont val="Tahoma"/>
            <family val="2"/>
          </rPr>
          <t xml:space="preserve"> 
</t>
        </r>
        <r>
          <rPr>
            <b/>
            <sz val="10"/>
            <color indexed="81"/>
            <rFont val="Tahoma"/>
            <family val="2"/>
          </rPr>
          <t>5.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Comparez</t>
        </r>
        <r>
          <rPr>
            <sz val="10"/>
            <color indexed="81"/>
            <rFont val="Tahoma"/>
            <family val="2"/>
          </rPr>
          <t xml:space="preserve"> vos résultats aux : 
</t>
        </r>
        <r>
          <rPr>
            <b/>
            <sz val="10"/>
            <color indexed="81"/>
            <rFont val="Tahoma"/>
            <family val="2"/>
          </rPr>
          <t xml:space="preserve">
- Références Médicales = </t>
        </r>
        <r>
          <rPr>
            <sz val="10"/>
            <color indexed="12"/>
            <rFont val="Tahoma"/>
            <family val="2"/>
          </rPr>
          <t>c'est déjà bien</t>
        </r>
        <r>
          <rPr>
            <b/>
            <sz val="10"/>
            <color indexed="81"/>
            <rFont val="Tahoma"/>
            <family val="2"/>
          </rPr>
          <t xml:space="preserve">
- Objectifs de Longévité = </t>
        </r>
        <r>
          <rPr>
            <sz val="10"/>
            <color indexed="10"/>
            <rFont val="Tahoma"/>
            <family val="2"/>
          </rPr>
          <t>c'est encore mieux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>6</t>
        </r>
        <r>
          <rPr>
            <sz val="10"/>
            <color indexed="81"/>
            <rFont val="Tahoma"/>
            <family val="2"/>
          </rPr>
          <t xml:space="preserve">. Au fur-et-à-mesure de l'avancement de votre programme,
    </t>
        </r>
        <r>
          <rPr>
            <b/>
            <sz val="10"/>
            <color indexed="81"/>
            <rFont val="Tahoma"/>
            <family val="2"/>
          </rPr>
          <t>enregistrez vos progrès</t>
        </r>
        <r>
          <rPr>
            <sz val="10"/>
            <color indexed="81"/>
            <rFont val="Tahoma"/>
            <family val="2"/>
          </rPr>
          <t xml:space="preserve"> en réalisant à nouveau les étapes
    2 à 4 ci-dessus.</t>
        </r>
      </text>
    </comment>
  </commentList>
</comments>
</file>

<file path=xl/sharedStrings.xml><?xml version="1.0" encoding="utf-8"?>
<sst xmlns="http://schemas.openxmlformats.org/spreadsheetml/2006/main" count="238" uniqueCount="165">
  <si>
    <t>6 MOIS</t>
  </si>
  <si>
    <t>2 ANS</t>
  </si>
  <si>
    <t>3 ANS</t>
  </si>
  <si>
    <t>&lt; 60</t>
  </si>
  <si>
    <t>Test sanguin</t>
  </si>
  <si>
    <t>- Protéine C-réactive hs (mg / L)</t>
  </si>
  <si>
    <t>Etat du Système de Défense Antioxydant</t>
  </si>
  <si>
    <t xml:space="preserve">&gt; 30 </t>
  </si>
  <si>
    <t xml:space="preserve">50 - 80 </t>
  </si>
  <si>
    <t>Sucre</t>
  </si>
  <si>
    <t>Fer</t>
  </si>
  <si>
    <t>- Ferritine sérique (µg / L)</t>
  </si>
  <si>
    <t>15 - 40</t>
  </si>
  <si>
    <t>Lipides</t>
  </si>
  <si>
    <t>- Cholestérol Total (mg / dl)</t>
  </si>
  <si>
    <t>- Cholestérol HDL (mg / dl)</t>
  </si>
  <si>
    <t>&gt; 40</t>
  </si>
  <si>
    <t>60 - 100</t>
  </si>
  <si>
    <t>Tensiomètre</t>
  </si>
  <si>
    <t xml:space="preserve">   - Poids (kg)</t>
  </si>
  <si>
    <t xml:space="preserve">   - Indice de Masse Corporelle (IMC)</t>
  </si>
  <si>
    <t>18,5 - 25</t>
  </si>
  <si>
    <t>Calculé</t>
  </si>
  <si>
    <t xml:space="preserve">   - Tour de Taille (cm)</t>
  </si>
  <si>
    <t xml:space="preserve">   - Ratio Tour de Taille/Hauteur</t>
  </si>
  <si>
    <t>&lt; 0,50</t>
  </si>
  <si>
    <t xml:space="preserve">   - Masse Grasse (%)</t>
  </si>
  <si>
    <t>H   ~ 17           F   ~ 25</t>
  </si>
  <si>
    <t>Balance à impédance</t>
  </si>
  <si>
    <t>Intensité de l'Inflammation Chronique</t>
  </si>
  <si>
    <t>- Homocystéine (µmol / L)</t>
  </si>
  <si>
    <t xml:space="preserve">&lt; 7 </t>
  </si>
  <si>
    <t>10 - 19</t>
  </si>
  <si>
    <t xml:space="preserve">13 -25 </t>
  </si>
  <si>
    <t>- Vitamine B12 (pg / ml)</t>
  </si>
  <si>
    <t>140 - 628</t>
  </si>
  <si>
    <t>- Ubiquinone - Coenzyme Q10 (µg / L)</t>
  </si>
  <si>
    <t>Statut hormonal</t>
  </si>
  <si>
    <t>&lt; 2,0</t>
  </si>
  <si>
    <t>10 - 18</t>
  </si>
  <si>
    <t>12 - 33</t>
  </si>
  <si>
    <t>Test urinaire (24h)</t>
  </si>
  <si>
    <t>Hyperméabilité intestinale</t>
  </si>
  <si>
    <t>Statut des Oligo-Eléments</t>
  </si>
  <si>
    <t>5,2 - 6,5</t>
  </si>
  <si>
    <t>Non-souhaitable</t>
  </si>
  <si>
    <t xml:space="preserve">   Immunité &amp; Sommeil</t>
  </si>
  <si>
    <t xml:space="preserve">   Activité métabolique &amp; Energie</t>
  </si>
  <si>
    <t>- Vitamine B9 - Folates érythocytaires (µg / L)</t>
  </si>
  <si>
    <t>1200 - 1750</t>
  </si>
  <si>
    <t>- Glutathion total (µmol / L)</t>
  </si>
  <si>
    <t>- Vitamine C (µg / ml)</t>
  </si>
  <si>
    <t>670 - 990</t>
  </si>
  <si>
    <t>- Moyenne glycémique 120 j - Hb glyquée  ( %)</t>
  </si>
  <si>
    <t xml:space="preserve"> 5 - 20</t>
  </si>
  <si>
    <t>180 - 835</t>
  </si>
  <si>
    <t xml:space="preserve">140 - 190 </t>
  </si>
  <si>
    <t>- Mélatonine  "Hormone du Sommeil" (µg / 24h)</t>
  </si>
  <si>
    <t>- Vitamine D3  25-OH (ng / ml)</t>
  </si>
  <si>
    <t>Biomarqueurs Biochimiques</t>
  </si>
  <si>
    <t>Biomarqueurs Physiologiques</t>
  </si>
  <si>
    <t>Antioxydants d'origine alimentaire</t>
  </si>
  <si>
    <t xml:space="preserve">   Stress &amp; Mémoire</t>
  </si>
  <si>
    <t>Silhouette &amp; Santé Abdominale</t>
  </si>
  <si>
    <t>Mesuré</t>
  </si>
  <si>
    <t>500 - 1500</t>
  </si>
  <si>
    <t>&lt; 0,9</t>
  </si>
  <si>
    <t>&lt;  5,6 %</t>
  </si>
  <si>
    <t>45 - 70</t>
  </si>
  <si>
    <t>- Cortisol matinal total " Hormone du Stress" (µg / dl)</t>
  </si>
  <si>
    <t>7 -25</t>
  </si>
  <si>
    <t>- LBP (LPS-Binding-Protéin -mg / L)</t>
  </si>
  <si>
    <t>- Magnésium - Erythrocytaire (mg / dL)</t>
  </si>
  <si>
    <t xml:space="preserve">   - Fréquence cardiaque au repos (coups / min)</t>
  </si>
  <si>
    <t>H &lt; 94          F &lt; 80</t>
  </si>
  <si>
    <t>H   &lt; 88          F  &lt; 75</t>
  </si>
  <si>
    <t>Performances Cardiaque &amp; Respiratoire</t>
  </si>
  <si>
    <t xml:space="preserve">Tableau de Bord de Longévité - Starter </t>
  </si>
  <si>
    <t>Profil Métabolique &amp; Génétique</t>
  </si>
  <si>
    <t>Sources de Stress Oxydant, Inflammation &amp; Insulino-résistance</t>
  </si>
  <si>
    <t>Objectifs de Longévité</t>
  </si>
  <si>
    <t xml:space="preserve">      - VO2 Max (ml / kg.min) - Selon âge (20 - 65 ans)</t>
  </si>
  <si>
    <t>18 MOIS</t>
  </si>
  <si>
    <t>H 62-37     F 51-28</t>
  </si>
  <si>
    <t>0  -  5</t>
  </si>
  <si>
    <t>0  -  9</t>
  </si>
  <si>
    <t xml:space="preserve"> E4 non-souhaitable</t>
  </si>
  <si>
    <t>Type d'analyses</t>
  </si>
  <si>
    <t>0,3 - 4,5</t>
  </si>
  <si>
    <t>- Génotype ApoE (Alipoprotéine E)</t>
  </si>
  <si>
    <t>- Intolérance au Lait : B-Lactoglobuline  F77 IG E (mg / L)</t>
  </si>
  <si>
    <t>- Intolérance au Lait : Caséine  F78 IG E (mg / L)</t>
  </si>
  <si>
    <t>- Sensibilité au Gluten : F79 IG E (mg / L)</t>
  </si>
  <si>
    <t>Références Médicales</t>
  </si>
  <si>
    <t>4,4 - 6,5</t>
  </si>
  <si>
    <t>&lt; 6,8</t>
  </si>
  <si>
    <t>- TSH (µU / ml)</t>
  </si>
  <si>
    <t xml:space="preserve">150 - 190 </t>
  </si>
  <si>
    <t>H  30 - 300     F  15 - 200</t>
  </si>
  <si>
    <t>Antioxydants synthétisés par le corps</t>
  </si>
  <si>
    <t>&lt; 1</t>
  </si>
  <si>
    <t>H 47-28      F 38-21</t>
  </si>
  <si>
    <t>95 - 120</t>
  </si>
  <si>
    <t>120 -130</t>
  </si>
  <si>
    <t xml:space="preserve">   - Tension artérielle systolique (mm hg)</t>
  </si>
  <si>
    <t xml:space="preserve">H  15 - 20      F   20 - 30 </t>
  </si>
  <si>
    <t>H 20 - 25    F 19 - 24</t>
  </si>
  <si>
    <t xml:space="preserve">   - Hauteur (cm)</t>
  </si>
  <si>
    <t>Lisez-moi</t>
  </si>
  <si>
    <t>Homme</t>
  </si>
  <si>
    <t>Age Physiologique &amp; Objectifs de Longévité</t>
  </si>
  <si>
    <t xml:space="preserve">  Mon Age Chronologique</t>
  </si>
  <si>
    <t xml:space="preserve">  Longévité Moyenne </t>
  </si>
  <si>
    <t xml:space="preserve">  Longévité Moyenne en Bonne Santé</t>
  </si>
  <si>
    <t xml:space="preserve">  Mon Age Physiologique Moyen</t>
  </si>
  <si>
    <t xml:space="preserve">  Ma  Longévité estimée sur base du VO2 Max</t>
  </si>
  <si>
    <t>Mes Objectifs Wellness &amp; Longevity</t>
  </si>
  <si>
    <t xml:space="preserve">     - Diminution de Poids (Kilo)</t>
  </si>
  <si>
    <t xml:space="preserve">     - Diminution de Fréquence cardiaque au repos (coups / min)</t>
  </si>
  <si>
    <t xml:space="preserve">     - Diminution du Cholestérol Total (mg / dL)</t>
  </si>
  <si>
    <t xml:space="preserve">     - Diminution de Tension artérielle systolique (mm hg)</t>
  </si>
  <si>
    <t xml:space="preserve">     - Arrêt du Tabagisme (si fumeur)</t>
  </si>
  <si>
    <t>Mon Objectif de Longévité en Bonne Santé</t>
  </si>
  <si>
    <t xml:space="preserve">  Gain d'Années en bonne santé</t>
  </si>
  <si>
    <t xml:space="preserve">  Longévité estimée</t>
  </si>
  <si>
    <t xml:space="preserve">  Longévité estimée en Bonne Santé</t>
  </si>
  <si>
    <t>Objectifs Wellness &amp; Longevity</t>
  </si>
  <si>
    <t>©2024 All Rights Reserved. Designed by Science-Sante-Longevite</t>
  </si>
  <si>
    <t>START</t>
  </si>
  <si>
    <t>3 MOIS</t>
  </si>
  <si>
    <t>12 MOIS</t>
  </si>
  <si>
    <t>4+ ANS</t>
  </si>
  <si>
    <t>Widget Internet</t>
  </si>
  <si>
    <t>Balance</t>
  </si>
  <si>
    <t>Montre connectée</t>
  </si>
  <si>
    <t>&lt; 6,0%</t>
  </si>
  <si>
    <t>- Glycémie à jeun (mg / dl)</t>
  </si>
  <si>
    <t>70 - 100</t>
  </si>
  <si>
    <t>70 - 90</t>
  </si>
  <si>
    <t>- Insuline à jeun (pmol / L)</t>
  </si>
  <si>
    <t>21 - 153</t>
  </si>
  <si>
    <t>&lt; 31</t>
  </si>
  <si>
    <t>- T4 libre (pmol / L)</t>
  </si>
  <si>
    <t>9,03 - 23,2</t>
  </si>
  <si>
    <t xml:space="preserve">16,7 - 23,2 </t>
  </si>
  <si>
    <t>- DHEA-S  "Hormone de Jouvence" (µg / dl)</t>
  </si>
  <si>
    <t xml:space="preserve">H 125 - 550   F 70 -425 </t>
  </si>
  <si>
    <t>H 400 - 500   F 350 - 430</t>
  </si>
  <si>
    <t xml:space="preserve">   Sexualité</t>
  </si>
  <si>
    <t>- Progestérone (ng / ml)</t>
  </si>
  <si>
    <t>H 0 - 1     F 1 - 20</t>
  </si>
  <si>
    <t>- Ostradiol (pg / ml)</t>
  </si>
  <si>
    <t>H 20 - 55     F 27 - 600</t>
  </si>
  <si>
    <t>- Testostérone totale (ng / L)</t>
  </si>
  <si>
    <t>H 3000-10000  F 200-800</t>
  </si>
  <si>
    <t>H  &gt; 5000    F &gt; 200</t>
  </si>
  <si>
    <t>Génotype E2, E3 ou E4</t>
  </si>
  <si>
    <t>Longévité Moyenne des Personnes de Mon Age Chronologique</t>
  </si>
  <si>
    <t>Mon Age Physiologique actuel</t>
  </si>
  <si>
    <t xml:space="preserve">      - Cardiaque (Artères-Cœur)</t>
  </si>
  <si>
    <t xml:space="preserve">      - Pulmonaire (via VO2 Max)</t>
  </si>
  <si>
    <t xml:space="preserve">      - Pulmonaire (via VEMS)</t>
  </si>
  <si>
    <t xml:space="preserve">     Soit une différence par rapport aux gens de mon âge de :</t>
  </si>
  <si>
    <t xml:space="preserve">  Ma Longévité actuelle estimée en Bonne Santé</t>
  </si>
  <si>
    <t xml:space="preserve">     Soit un écart par rapport aux personnes de mon âge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</si>
</sst>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C]d\ mmmm\ yyyy;@"/>
    <numFmt numFmtId="165" formatCode="0.0"/>
    <numFmt numFmtId="166" formatCode="0.0%"/>
  </numFmts>
  <fonts count="4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6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5AB09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i/>
      <sz val="10"/>
      <color indexed="81"/>
      <name val="Tahoma"/>
      <family val="2"/>
    </font>
    <font>
      <b/>
      <i/>
      <u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6"/>
      <name val="Calibri"/>
      <family val="2"/>
      <scheme val="minor"/>
    </font>
    <font>
      <b/>
      <u/>
      <sz val="10"/>
      <color indexed="12"/>
      <name val="Tahoma"/>
      <family val="2"/>
    </font>
    <font>
      <i/>
      <sz val="9"/>
      <color indexed="81"/>
      <name val="Tahoma"/>
      <family val="2"/>
    </font>
    <font>
      <b/>
      <sz val="10"/>
      <color indexed="50"/>
      <name val="Tahoma"/>
      <family val="2"/>
    </font>
    <font>
      <sz val="10"/>
      <color indexed="12"/>
      <name val="Tahoma"/>
      <family val="2"/>
    </font>
    <font>
      <sz val="10"/>
      <color indexed="10"/>
      <name val="Tahoma"/>
      <family val="2"/>
    </font>
    <font>
      <b/>
      <i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33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3" borderId="1" xfId="0" quotePrefix="1" applyNumberFormat="1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 shrinkToFit="1"/>
    </xf>
    <xf numFmtId="0" fontId="2" fillId="0" borderId="0" xfId="0" applyFont="1"/>
    <xf numFmtId="0" fontId="0" fillId="0" borderId="0" xfId="0" applyAlignment="1">
      <alignment vertical="center"/>
    </xf>
    <xf numFmtId="165" fontId="0" fillId="4" borderId="0" xfId="0" applyNumberFormat="1" applyFill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left" indent="1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2" fillId="0" borderId="3" xfId="0" quotePrefix="1" applyFont="1" applyBorder="1" applyAlignment="1">
      <alignment horizontal="left" indent="2"/>
    </xf>
    <xf numFmtId="0" fontId="11" fillId="0" borderId="3" xfId="0" applyFont="1" applyBorder="1"/>
    <xf numFmtId="0" fontId="0" fillId="0" borderId="3" xfId="0" quotePrefix="1" applyBorder="1" applyAlignment="1">
      <alignment horizontal="left" indent="1"/>
    </xf>
    <xf numFmtId="1" fontId="0" fillId="4" borderId="0" xfId="0" applyNumberFormat="1" applyFill="1" applyAlignment="1">
      <alignment horizontal="center" vertical="center"/>
    </xf>
    <xf numFmtId="9" fontId="0" fillId="4" borderId="3" xfId="0" quotePrefix="1" applyNumberFormat="1" applyFill="1" applyBorder="1" applyAlignment="1">
      <alignment horizontal="center" vertical="center"/>
    </xf>
    <xf numFmtId="165" fontId="15" fillId="4" borderId="0" xfId="0" applyNumberFormat="1" applyFont="1" applyFill="1" applyAlignment="1">
      <alignment horizontal="center" vertical="center"/>
    </xf>
    <xf numFmtId="165" fontId="0" fillId="4" borderId="3" xfId="0" quotePrefix="1" applyNumberFormat="1" applyFill="1" applyBorder="1" applyAlignment="1">
      <alignment horizontal="center" vertical="center"/>
    </xf>
    <xf numFmtId="1" fontId="13" fillId="4" borderId="0" xfId="0" applyNumberFormat="1" applyFont="1" applyFill="1" applyAlignment="1">
      <alignment horizontal="center" vertical="center"/>
    </xf>
    <xf numFmtId="0" fontId="0" fillId="4" borderId="3" xfId="0" quotePrefix="1" applyFill="1" applyBorder="1" applyAlignment="1">
      <alignment horizontal="center"/>
    </xf>
    <xf numFmtId="0" fontId="0" fillId="0" borderId="3" xfId="0" applyBorder="1"/>
    <xf numFmtId="0" fontId="12" fillId="0" borderId="4" xfId="0" quotePrefix="1" applyFont="1" applyBorder="1" applyAlignment="1">
      <alignment horizontal="left" indent="2"/>
    </xf>
    <xf numFmtId="165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2" xfId="0" applyBorder="1"/>
    <xf numFmtId="165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13" fillId="0" borderId="3" xfId="0" applyFont="1" applyBorder="1" applyAlignment="1">
      <alignment horizontal="center"/>
    </xf>
    <xf numFmtId="2" fontId="0" fillId="4" borderId="0" xfId="0" applyNumberForma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4" fillId="0" borderId="4" xfId="0" applyFont="1" applyBorder="1" applyAlignment="1">
      <alignment horizontal="left" indent="1"/>
    </xf>
    <xf numFmtId="2" fontId="0" fillId="4" borderId="4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 vertical="center" indent="1"/>
    </xf>
    <xf numFmtId="0" fontId="12" fillId="4" borderId="3" xfId="0" quotePrefix="1" applyFont="1" applyFill="1" applyBorder="1" applyAlignment="1">
      <alignment horizontal="left" indent="2"/>
    </xf>
    <xf numFmtId="0" fontId="6" fillId="0" borderId="3" xfId="0" quotePrefix="1" applyFont="1" applyBorder="1" applyAlignment="1">
      <alignment horizontal="left" indent="1"/>
    </xf>
    <xf numFmtId="17" fontId="1" fillId="4" borderId="3" xfId="0" quotePrefix="1" applyNumberFormat="1" applyFont="1" applyFill="1" applyBorder="1" applyAlignment="1">
      <alignment horizontal="center"/>
    </xf>
    <xf numFmtId="0" fontId="6" fillId="4" borderId="3" xfId="0" quotePrefix="1" applyFont="1" applyFill="1" applyBorder="1" applyAlignment="1">
      <alignment horizontal="left" indent="1"/>
    </xf>
    <xf numFmtId="165" fontId="13" fillId="4" borderId="3" xfId="0" applyNumberFormat="1" applyFont="1" applyFill="1" applyBorder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6" fillId="0" borderId="3" xfId="0" quotePrefix="1" applyFont="1" applyBorder="1"/>
    <xf numFmtId="0" fontId="6" fillId="0" borderId="3" xfId="0" quotePrefix="1" applyFont="1" applyBorder="1" applyAlignment="1">
      <alignment vertical="center"/>
    </xf>
    <xf numFmtId="0" fontId="6" fillId="0" borderId="3" xfId="0" quotePrefix="1" applyFont="1" applyBorder="1" applyAlignment="1">
      <alignment horizontal="left"/>
    </xf>
    <xf numFmtId="0" fontId="0" fillId="0" borderId="3" xfId="0" quotePrefix="1" applyBorder="1" applyAlignment="1">
      <alignment horizontal="left" indent="2"/>
    </xf>
    <xf numFmtId="0" fontId="6" fillId="0" borderId="3" xfId="0" quotePrefix="1" applyFont="1" applyBorder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3" xfId="0" applyFont="1" applyBorder="1" applyAlignment="1">
      <alignment horizontal="left" indent="1"/>
    </xf>
    <xf numFmtId="0" fontId="18" fillId="0" borderId="0" xfId="0" applyFont="1" applyAlignment="1">
      <alignment horizontal="left" vertical="center" inden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165" fontId="0" fillId="4" borderId="3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26" fillId="4" borderId="3" xfId="0" applyNumberFormat="1" applyFont="1" applyFill="1" applyBorder="1" applyAlignment="1" applyProtection="1">
      <alignment horizontal="center" vertical="center"/>
      <protection locked="0"/>
    </xf>
    <xf numFmtId="0" fontId="27" fillId="4" borderId="3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/>
    <xf numFmtId="0" fontId="0" fillId="4" borderId="0" xfId="0" applyFill="1"/>
    <xf numFmtId="0" fontId="12" fillId="4" borderId="4" xfId="0" quotePrefix="1" applyFont="1" applyFill="1" applyBorder="1" applyAlignment="1">
      <alignment horizontal="left" indent="2"/>
    </xf>
    <xf numFmtId="1" fontId="26" fillId="4" borderId="3" xfId="0" applyNumberFormat="1" applyFont="1" applyFill="1" applyBorder="1" applyAlignment="1" applyProtection="1">
      <alignment horizontal="center" vertical="center"/>
      <protection locked="0"/>
    </xf>
    <xf numFmtId="166" fontId="26" fillId="4" borderId="3" xfId="0" applyNumberFormat="1" applyFont="1" applyFill="1" applyBorder="1" applyAlignment="1" applyProtection="1">
      <alignment horizontal="center" vertical="center"/>
      <protection locked="0"/>
    </xf>
    <xf numFmtId="165" fontId="27" fillId="4" borderId="3" xfId="0" applyNumberFormat="1" applyFont="1" applyFill="1" applyBorder="1" applyAlignment="1" applyProtection="1">
      <alignment horizontal="center" vertical="center"/>
      <protection locked="0"/>
    </xf>
    <xf numFmtId="1" fontId="27" fillId="4" borderId="3" xfId="0" applyNumberFormat="1" applyFont="1" applyFill="1" applyBorder="1" applyAlignment="1" applyProtection="1">
      <alignment horizontal="center" vertical="center"/>
      <protection locked="0"/>
    </xf>
    <xf numFmtId="17" fontId="0" fillId="4" borderId="2" xfId="0" applyNumberFormat="1" applyFill="1" applyBorder="1" applyAlignment="1">
      <alignment horizontal="center" vertical="center"/>
    </xf>
    <xf numFmtId="17" fontId="0" fillId="4" borderId="0" xfId="0" applyNumberFormat="1" applyFill="1" applyAlignment="1">
      <alignment horizontal="center" vertical="center"/>
    </xf>
    <xf numFmtId="1" fontId="27" fillId="4" borderId="3" xfId="0" applyNumberFormat="1" applyFont="1" applyFill="1" applyBorder="1" applyAlignment="1" applyProtection="1">
      <alignment horizontal="center"/>
      <protection locked="0"/>
    </xf>
    <xf numFmtId="1" fontId="26" fillId="4" borderId="3" xfId="0" applyNumberFormat="1" applyFont="1" applyFill="1" applyBorder="1" applyAlignment="1" applyProtection="1">
      <alignment horizontal="center"/>
      <protection locked="0"/>
    </xf>
    <xf numFmtId="166" fontId="0" fillId="4" borderId="3" xfId="0" applyNumberFormat="1" applyFill="1" applyBorder="1" applyAlignment="1">
      <alignment horizontal="center"/>
    </xf>
    <xf numFmtId="9" fontId="27" fillId="4" borderId="3" xfId="0" applyNumberFormat="1" applyFont="1" applyFill="1" applyBorder="1" applyAlignment="1" applyProtection="1">
      <alignment horizontal="center"/>
      <protection locked="0"/>
    </xf>
    <xf numFmtId="9" fontId="2" fillId="4" borderId="0" xfId="0" applyNumberFormat="1" applyFont="1" applyFill="1" applyAlignment="1">
      <alignment horizontal="center"/>
    </xf>
    <xf numFmtId="2" fontId="27" fillId="4" borderId="3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Alignment="1">
      <alignment horizontal="center"/>
    </xf>
    <xf numFmtId="165" fontId="27" fillId="4" borderId="3" xfId="0" applyNumberFormat="1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center"/>
    </xf>
    <xf numFmtId="165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" fillId="0" borderId="3" xfId="0" applyFont="1" applyBorder="1"/>
    <xf numFmtId="1" fontId="27" fillId="4" borderId="3" xfId="0" applyNumberFormat="1" applyFont="1" applyFill="1" applyBorder="1" applyAlignment="1">
      <alignment horizontal="center" vertical="center"/>
    </xf>
    <xf numFmtId="0" fontId="30" fillId="0" borderId="3" xfId="0" quotePrefix="1" applyFont="1" applyBorder="1" applyAlignment="1">
      <alignment horizontal="left" indent="2"/>
    </xf>
    <xf numFmtId="0" fontId="6" fillId="0" borderId="0" xfId="0" applyFont="1"/>
    <xf numFmtId="1" fontId="31" fillId="4" borderId="3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165" fontId="28" fillId="4" borderId="0" xfId="0" applyNumberFormat="1" applyFont="1" applyFill="1" applyAlignment="1">
      <alignment horizontal="center"/>
    </xf>
    <xf numFmtId="165" fontId="6" fillId="4" borderId="0" xfId="0" applyNumberFormat="1" applyFont="1" applyFill="1" applyAlignment="1">
      <alignment horizontal="center"/>
    </xf>
    <xf numFmtId="1" fontId="29" fillId="4" borderId="3" xfId="0" applyNumberFormat="1" applyFont="1" applyFill="1" applyBorder="1" applyAlignment="1">
      <alignment horizontal="center"/>
    </xf>
    <xf numFmtId="0" fontId="32" fillId="0" borderId="3" xfId="0" quotePrefix="1" applyFont="1" applyBorder="1" applyAlignment="1">
      <alignment horizontal="left" indent="2"/>
    </xf>
    <xf numFmtId="1" fontId="27" fillId="4" borderId="3" xfId="0" applyNumberFormat="1" applyFont="1" applyFill="1" applyBorder="1" applyAlignment="1">
      <alignment horizontal="left" vertical="center" indent="6"/>
    </xf>
    <xf numFmtId="1" fontId="0" fillId="4" borderId="3" xfId="0" applyNumberFormat="1" applyFill="1" applyBorder="1" applyAlignment="1">
      <alignment horizontal="center"/>
    </xf>
    <xf numFmtId="0" fontId="34" fillId="0" borderId="3" xfId="2" applyFont="1" applyBorder="1" applyAlignment="1">
      <alignment horizontal="center"/>
    </xf>
    <xf numFmtId="17" fontId="0" fillId="4" borderId="3" xfId="0" quotePrefix="1" applyNumberForma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 vertical="center"/>
    </xf>
    <xf numFmtId="1" fontId="40" fillId="4" borderId="3" xfId="0" applyNumberFormat="1" applyFont="1" applyFill="1" applyBorder="1" applyAlignment="1" applyProtection="1">
      <alignment horizontal="center"/>
      <protection locked="0"/>
    </xf>
    <xf numFmtId="2" fontId="6" fillId="4" borderId="0" xfId="0" applyNumberFormat="1" applyFont="1" applyFill="1" applyAlignment="1">
      <alignment horizontal="center"/>
    </xf>
    <xf numFmtId="0" fontId="34" fillId="0" borderId="3" xfId="2" quotePrefix="1" applyFont="1" applyBorder="1" applyAlignment="1">
      <alignment horizontal="right" indent="2"/>
    </xf>
    <xf numFmtId="1" fontId="40" fillId="4" borderId="3" xfId="0" applyNumberFormat="1" applyFont="1" applyFill="1" applyBorder="1" applyAlignment="1">
      <alignment horizontal="center"/>
    </xf>
    <xf numFmtId="0" fontId="28" fillId="0" borderId="3" xfId="0" quotePrefix="1" applyFont="1" applyBorder="1" applyAlignment="1">
      <alignment horizontal="left" indent="2"/>
    </xf>
    <xf numFmtId="1" fontId="41" fillId="4" borderId="3" xfId="0" applyNumberFormat="1" applyFont="1" applyFill="1" applyBorder="1" applyAlignment="1" applyProtection="1">
      <alignment horizontal="left" vertical="center" indent="6"/>
      <protection locked="0"/>
    </xf>
    <xf numFmtId="1" fontId="27" fillId="4" borderId="3" xfId="0" applyNumberFormat="1" applyFont="1" applyFill="1" applyBorder="1" applyAlignment="1">
      <alignment horizontal="center"/>
    </xf>
    <xf numFmtId="1" fontId="26" fillId="4" borderId="3" xfId="0" applyNumberFormat="1" applyFont="1" applyFill="1" applyBorder="1" applyAlignment="1">
      <alignment horizont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175"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ont>
        <color rgb="FFFF0000"/>
      </font>
    </dxf>
    <dxf>
      <font>
        <color rgb="FFFF0000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6"/>
      </font>
    </dxf>
    <dxf>
      <font>
        <color rgb="FFFF0000"/>
      </font>
    </dxf>
    <dxf>
      <font>
        <color auto="1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theme="1"/>
      </font>
    </dxf>
    <dxf>
      <font>
        <color theme="6"/>
      </font>
    </dxf>
    <dxf>
      <font>
        <color rgb="FFFF0000"/>
      </font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auto="1"/>
      </font>
    </dxf>
    <dxf>
      <font>
        <color theme="6"/>
      </font>
    </dxf>
    <dxf>
      <font>
        <color rgb="FFFF0000"/>
      </font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theme="1"/>
      </font>
    </dxf>
    <dxf>
      <font>
        <color theme="1"/>
      </font>
    </dxf>
    <dxf>
      <font>
        <color theme="6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theme="1"/>
      </font>
    </dxf>
    <dxf>
      <font>
        <color theme="6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theme="6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theme="6"/>
      </font>
    </dxf>
    <dxf>
      <font>
        <color theme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6"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theme="6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theme="1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6"/>
      </font>
    </dxf>
    <dxf>
      <font>
        <color theme="1"/>
      </font>
    </dxf>
    <dxf>
      <font>
        <color theme="1"/>
      </font>
    </dxf>
    <dxf>
      <font>
        <color theme="6"/>
      </font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theme="6"/>
      </font>
    </dxf>
    <dxf>
      <font>
        <color auto="1"/>
      </font>
    </dxf>
    <dxf>
      <font>
        <color theme="6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Mon Espérance de Vie en Bonne Santé</a:t>
            </a:r>
          </a:p>
        </c:rich>
      </c:tx>
      <c:layout>
        <c:manualLayout>
          <c:xMode val="edge"/>
          <c:yMode val="edge"/>
          <c:x val="0.16387989501312336"/>
          <c:y val="2.6936017414382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9862780310356"/>
          <c:y val="0.11381660623580744"/>
          <c:w val="0.86428272781691762"/>
          <c:h val="0.71109047618357257"/>
        </c:manualLayout>
      </c:layout>
      <c:bar3DChart>
        <c:barDir val="col"/>
        <c:grouping val="standard"/>
        <c:varyColors val="0"/>
        <c:ser>
          <c:idx val="2"/>
          <c:order val="0"/>
          <c:tx>
            <c:v>Mon Objectif de Longévité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('Objectifs Longevity'!$D$4,'Objectifs Longevity'!$F$4,'Objectifs Longevity'!$H$4,'Objectifs Longevity'!$J$4,'Objectifs Longevity'!$L$4,'Objectifs Longevity'!$N$4,'Objectifs Longevity'!$P$4,'Objectifs Longevity'!$R$4)</c:f>
              <c:strCache>
                <c:ptCount val="8"/>
                <c:pt idx="0">
                  <c:v>START</c:v>
                </c:pt>
                <c:pt idx="1">
                  <c:v>3 MOIS</c:v>
                </c:pt>
                <c:pt idx="2">
                  <c:v>6 MOIS</c:v>
                </c:pt>
                <c:pt idx="3">
                  <c:v>12 MOIS</c:v>
                </c:pt>
                <c:pt idx="4">
                  <c:v>18 MOIS</c:v>
                </c:pt>
                <c:pt idx="5">
                  <c:v>2 ANS</c:v>
                </c:pt>
                <c:pt idx="6">
                  <c:v>3 ANS</c:v>
                </c:pt>
                <c:pt idx="7">
                  <c:v>4+ ANS</c:v>
                </c:pt>
              </c:strCache>
            </c:strRef>
          </c:cat>
          <c:val>
            <c:numRef>
              <c:f>('Objectifs Longevity'!$D$33,'Objectifs Longevity'!$F$33,'Objectifs Longevity'!$H$33,'Objectifs Longevity'!$J$33,'Objectifs Longevity'!$L$33,'Objectifs Longevity'!$N$33,'Objectifs Longevity'!$P$33,'Objectifs Longevity'!$R$33)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B-463F-9C5A-C29357F382DE}"/>
            </c:ext>
          </c:extLst>
        </c:ser>
        <c:ser>
          <c:idx val="1"/>
          <c:order val="1"/>
          <c:tx>
            <c:v>Ma Longévité Actuelle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('Objectifs Longevity'!$D$4,'Objectifs Longevity'!$F$4,'Objectifs Longevity'!$H$4,'Objectifs Longevity'!$J$4,'Objectifs Longevity'!$L$4,'Objectifs Longevity'!$N$4,'Objectifs Longevity'!$P$4,'Objectifs Longevity'!$R$4)</c:f>
              <c:strCache>
                <c:ptCount val="8"/>
                <c:pt idx="0">
                  <c:v>START</c:v>
                </c:pt>
                <c:pt idx="1">
                  <c:v>3 MOIS</c:v>
                </c:pt>
                <c:pt idx="2">
                  <c:v>6 MOIS</c:v>
                </c:pt>
                <c:pt idx="3">
                  <c:v>12 MOIS</c:v>
                </c:pt>
                <c:pt idx="4">
                  <c:v>18 MOIS</c:v>
                </c:pt>
                <c:pt idx="5">
                  <c:v>2 ANS</c:v>
                </c:pt>
                <c:pt idx="6">
                  <c:v>3 ANS</c:v>
                </c:pt>
                <c:pt idx="7">
                  <c:v>4+ ANS</c:v>
                </c:pt>
              </c:strCache>
            </c:strRef>
          </c:cat>
          <c:val>
            <c:numRef>
              <c:f>('Objectifs Longevity'!$D$19,'Objectifs Longevity'!$F$19,'Objectifs Longevity'!$H$19,'Objectifs Longevity'!$J$19,'Objectifs Longevity'!$L$19,'Objectifs Longevity'!$N$19,'Objectifs Longevity'!$P$19,'Objectifs Longevity'!$R$19)</c:f>
              <c:numCache>
                <c:formatCode>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EC0B-463F-9C5A-C29357F382DE}"/>
            </c:ext>
          </c:extLst>
        </c:ser>
        <c:ser>
          <c:idx val="0"/>
          <c:order val="2"/>
          <c:tx>
            <c:v>Longévité Moyenne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('Objectifs Longevity'!$D$4,'Objectifs Longevity'!$F$4,'Objectifs Longevity'!$H$4,'Objectifs Longevity'!$J$4,'Objectifs Longevity'!$L$4,'Objectifs Longevity'!$N$4,'Objectifs Longevity'!$P$4,'Objectifs Longevity'!$R$4)</c:f>
              <c:strCache>
                <c:ptCount val="8"/>
                <c:pt idx="0">
                  <c:v>START</c:v>
                </c:pt>
                <c:pt idx="1">
                  <c:v>3 MOIS</c:v>
                </c:pt>
                <c:pt idx="2">
                  <c:v>6 MOIS</c:v>
                </c:pt>
                <c:pt idx="3">
                  <c:v>12 MOIS</c:v>
                </c:pt>
                <c:pt idx="4">
                  <c:v>18 MOIS</c:v>
                </c:pt>
                <c:pt idx="5">
                  <c:v>2 ANS</c:v>
                </c:pt>
                <c:pt idx="6">
                  <c:v>3 ANS</c:v>
                </c:pt>
                <c:pt idx="7">
                  <c:v>4+ ANS</c:v>
                </c:pt>
              </c:strCache>
            </c:strRef>
          </c:cat>
          <c:val>
            <c:numRef>
              <c:f>('Objectifs Longevity'!$D$10,'Objectifs Longevity'!$F$10,'Objectifs Longevity'!$H$10,'Objectifs Longevity'!$J$10,'Objectifs Longevity'!$L$10,'Objectifs Longevity'!$N$10,'Objectifs Longevity'!$P$10,'Objectifs Longevity'!$R$10)</c:f>
              <c:numCache>
                <c:formatCode>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EC0B-463F-9C5A-C29357F38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9202799"/>
        <c:axId val="220582127"/>
        <c:axId val="220585103"/>
      </c:bar3DChart>
      <c:catAx>
        <c:axId val="20920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582127"/>
        <c:crosses val="autoZero"/>
        <c:auto val="1"/>
        <c:lblAlgn val="ctr"/>
        <c:lblOffset val="100"/>
        <c:noMultiLvlLbl val="0"/>
      </c:catAx>
      <c:valAx>
        <c:axId val="220582127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Longévité Estimée</a:t>
                </a:r>
              </a:p>
              <a:p>
                <a:pPr>
                  <a:defRPr/>
                </a:pPr>
                <a:r>
                  <a:rPr lang="en-US"/>
                  <a:t> (Années)</a:t>
                </a:r>
              </a:p>
            </c:rich>
          </c:tx>
          <c:layout>
            <c:manualLayout>
              <c:xMode val="edge"/>
              <c:yMode val="edge"/>
              <c:x val="1.8225206511762716E-2"/>
              <c:y val="9.28009428313077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202799"/>
        <c:crosses val="autoZero"/>
        <c:crossBetween val="between"/>
      </c:valAx>
      <c:serAx>
        <c:axId val="220585103"/>
        <c:scaling>
          <c:orientation val="minMax"/>
        </c:scaling>
        <c:delete val="1"/>
        <c:axPos val="b"/>
        <c:majorTickMark val="none"/>
        <c:minorTickMark val="none"/>
        <c:tickLblPos val="nextTo"/>
        <c:crossAx val="2205821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Mon Gain de Longévité en Bonne Santé</a:t>
            </a:r>
          </a:p>
        </c:rich>
      </c:tx>
      <c:layout>
        <c:manualLayout>
          <c:xMode val="edge"/>
          <c:yMode val="edge"/>
          <c:x val="0.23638495405318047"/>
          <c:y val="2.6896304158373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9862780310356"/>
          <c:y val="0.11381660623580744"/>
          <c:w val="0.86428272781691762"/>
          <c:h val="0.71109047618357257"/>
        </c:manualLayout>
      </c:layout>
      <c:bar3DChart>
        <c:barDir val="col"/>
        <c:grouping val="standard"/>
        <c:varyColors val="0"/>
        <c:ser>
          <c:idx val="2"/>
          <c:order val="0"/>
          <c:tx>
            <c:v>Mon Objectif de Longévité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('Objectifs Longevity'!$D$4,'Objectifs Longevity'!$F$4,'Objectifs Longevity'!$H$4,'Objectifs Longevity'!$J$4,'Objectifs Longevity'!$L$4,'Objectifs Longevity'!$N$4,'Objectifs Longevity'!$P$4,'Objectifs Longevity'!$R$4)</c:f>
              <c:strCache>
                <c:ptCount val="8"/>
                <c:pt idx="0">
                  <c:v>START</c:v>
                </c:pt>
                <c:pt idx="1">
                  <c:v>3 MOIS</c:v>
                </c:pt>
                <c:pt idx="2">
                  <c:v>6 MOIS</c:v>
                </c:pt>
                <c:pt idx="3">
                  <c:v>12 MOIS</c:v>
                </c:pt>
                <c:pt idx="4">
                  <c:v>18 MOIS</c:v>
                </c:pt>
                <c:pt idx="5">
                  <c:v>2 ANS</c:v>
                </c:pt>
                <c:pt idx="6">
                  <c:v>3 ANS</c:v>
                </c:pt>
                <c:pt idx="7">
                  <c:v>4+ ANS</c:v>
                </c:pt>
              </c:strCache>
            </c:strRef>
          </c:cat>
          <c:val>
            <c:numRef>
              <c:f>('Objectifs Longevity'!$D$34,'Objectifs Longevity'!$F$34,'Objectifs Longevity'!$H$34,'Objectifs Longevity'!$J$34,'Objectifs Longevity'!$L$34,'Objectifs Longevity'!$N$34,'Objectifs Longevity'!$P$34,'Objectifs Longevity'!$R$34)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5-497A-9CE4-8DD2E5F652D6}"/>
            </c:ext>
          </c:extLst>
        </c:ser>
        <c:ser>
          <c:idx val="1"/>
          <c:order val="1"/>
          <c:tx>
            <c:v>Si je ne change rien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('Objectifs Longevity'!$D$4,'Objectifs Longevity'!$F$4,'Objectifs Longevity'!$H$4,'Objectifs Longevity'!$J$4,'Objectifs Longevity'!$L$4,'Objectifs Longevity'!$N$4,'Objectifs Longevity'!$P$4,'Objectifs Longevity'!$R$4)</c:f>
              <c:strCache>
                <c:ptCount val="8"/>
                <c:pt idx="0">
                  <c:v>START</c:v>
                </c:pt>
                <c:pt idx="1">
                  <c:v>3 MOIS</c:v>
                </c:pt>
                <c:pt idx="2">
                  <c:v>6 MOIS</c:v>
                </c:pt>
                <c:pt idx="3">
                  <c:v>12 MOIS</c:v>
                </c:pt>
                <c:pt idx="4">
                  <c:v>18 MOIS</c:v>
                </c:pt>
                <c:pt idx="5">
                  <c:v>2 ANS</c:v>
                </c:pt>
                <c:pt idx="6">
                  <c:v>3 ANS</c:v>
                </c:pt>
                <c:pt idx="7">
                  <c:v>4+ ANS</c:v>
                </c:pt>
              </c:strCache>
            </c:strRef>
          </c:cat>
          <c:val>
            <c:numRef>
              <c:f>('Objectifs Longevity'!$D$20,'Objectifs Longevity'!$F$20,'Objectifs Longevity'!$H$20,'Objectifs Longevity'!$J$20,'Objectifs Longevity'!$L$20,'Objectifs Longevity'!$N$20,'Objectifs Longevity'!$P$20,'Objectifs Longevity'!$R$20)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5-497A-9CE4-8DD2E5F652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9202799"/>
        <c:axId val="220582127"/>
        <c:axId val="220585103"/>
        <c:extLst>
          <c:ext xmlns:c15="http://schemas.microsoft.com/office/drawing/2012/chart" uri="{02D57815-91ED-43cb-92C2-25804820EDAC}">
            <c15:filteredBarSeries>
              <c15:ser>
                <c:idx val="0"/>
                <c:order val="2"/>
                <c:tx>
                  <c:v>Population de Référence</c:v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('Objectifs Longevity'!$D$4,'Objectifs Longevity'!$F$4,'Objectifs Longevity'!$H$4,'Objectifs Longevity'!$J$4,'Objectifs Longevity'!$L$4,'Objectifs Longevity'!$N$4,'Objectifs Longevity'!$P$4,'Objectifs Longevity'!$R$4)</c15:sqref>
                        </c15:formulaRef>
                      </c:ext>
                    </c:extLst>
                    <c:strCache>
                      <c:ptCount val="8"/>
                      <c:pt idx="0">
                        <c:v>START</c:v>
                      </c:pt>
                      <c:pt idx="1">
                        <c:v>3 MOIS</c:v>
                      </c:pt>
                      <c:pt idx="2">
                        <c:v>6 MOIS</c:v>
                      </c:pt>
                      <c:pt idx="3">
                        <c:v>12 MOIS</c:v>
                      </c:pt>
                      <c:pt idx="4">
                        <c:v>18 MOIS</c:v>
                      </c:pt>
                      <c:pt idx="5">
                        <c:v>2 ANS</c:v>
                      </c:pt>
                      <c:pt idx="6">
                        <c:v>3 ANS</c:v>
                      </c:pt>
                      <c:pt idx="7">
                        <c:v>4+ ANS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('Objectifs Longevity'!$U$22,'Objectifs Longevity'!$U$23,'Objectifs Longevity'!$U$24,'Objectifs Longevity'!$U$25,'Objectifs Longevity'!$U$26,'Objectifs Longevity'!$U$27,'Objectifs Longevity'!$U$28,'Objectifs Longevity'!$U$29)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ED5-497A-9CE4-8DD2E5F652D6}"/>
                  </c:ext>
                </c:extLst>
              </c15:ser>
            </c15:filteredBarSeries>
          </c:ext>
        </c:extLst>
      </c:bar3DChart>
      <c:catAx>
        <c:axId val="20920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582127"/>
        <c:crosses val="autoZero"/>
        <c:auto val="1"/>
        <c:lblAlgn val="ctr"/>
        <c:lblOffset val="100"/>
        <c:noMultiLvlLbl val="0"/>
      </c:catAx>
      <c:valAx>
        <c:axId val="220582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Années</a:t>
                </a:r>
              </a:p>
            </c:rich>
          </c:tx>
          <c:layout>
            <c:manualLayout>
              <c:xMode val="edge"/>
              <c:yMode val="edge"/>
              <c:x val="3.7128980055450331E-2"/>
              <c:y val="0.178071887961715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202799"/>
        <c:crosses val="autoZero"/>
        <c:crossBetween val="between"/>
      </c:valAx>
      <c:serAx>
        <c:axId val="220585103"/>
        <c:scaling>
          <c:orientation val="minMax"/>
        </c:scaling>
        <c:delete val="1"/>
        <c:axPos val="b"/>
        <c:majorTickMark val="none"/>
        <c:minorTickMark val="none"/>
        <c:tickLblPos val="nextTo"/>
        <c:crossAx val="22058212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be/imgres?imgurl=https://docplayer.fr/docs-images/42/6136065/images/page_17.jpg&amp;imgrefurl=https://docplayer.fr/6136065-Age-pulmonaire-bpco-tabac-dr-robert-christian-tabacologue-c-h-carpentras.html&amp;docid=O7KyKZc_Iqo9DM&amp;tbnid=zYSpvi-fbjsknM:&amp;vet=10ahUKEwjT2u75_uLlAhUSy6YKHUrUAIoQMwhYKAgwCA..i&amp;w=960&amp;h=918&amp;bih=696&amp;biw=1524&amp;q=poumon%20courbe%20de%20fletcher&amp;ved=0ahUKEwjT2u75_uLlAhUSy6YKHUrUAIoQMwhYKAgwCA&amp;iact=mrc&amp;uact=8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https://www.google.be/imgres?imgurl=https://docplayer.fr/docs-images/42/6136065/images/page_17.jpg&amp;imgrefurl=https://docplayer.fr/6136065-Age-pulmonaire-bpco-tabac-dr-robert-christian-tabacologue-c-h-carpentras.html&amp;docid=O7KyKZc_Iqo9DM&amp;tbnid=zYSpvi-fbjsknM:&amp;vet=10ahUKEwjT2u75_uLlAhUSy6YKHUrUAIoQMwhYKAgwCA..i&amp;w=960&amp;h=918&amp;bih=696&amp;biw=1524&amp;q=poumon%20courbe%20de%20fletcher&amp;ved=0ahUKEwjT2u75_uLlAhUSy6YKHUrUAIoQMwhYKAgwCA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46</xdr:row>
      <xdr:rowOff>0</xdr:rowOff>
    </xdr:from>
    <xdr:to>
      <xdr:col>25</xdr:col>
      <xdr:colOff>304800</xdr:colOff>
      <xdr:row>47</xdr:row>
      <xdr:rowOff>114300</xdr:rowOff>
    </xdr:to>
    <xdr:sp macro="" textlink="">
      <xdr:nvSpPr>
        <xdr:cNvPr id="2" name="zYSpvi-fbjsknM:" descr="Résultat de recherche d'images pour &quot;poumon courbe de fletcher&quot;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71F7F-770C-45E7-B1AB-F11A83884A42}"/>
            </a:ext>
          </a:extLst>
        </xdr:cNvPr>
        <xdr:cNvSpPr>
          <a:spLocks noChangeAspect="1" noChangeArrowheads="1"/>
        </xdr:cNvSpPr>
      </xdr:nvSpPr>
      <xdr:spPr bwMode="auto">
        <a:xfrm>
          <a:off x="15944850" y="905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114300</xdr:rowOff>
    </xdr:to>
    <xdr:sp macro="" textlink="">
      <xdr:nvSpPr>
        <xdr:cNvPr id="2" name="zYSpvi-fbjsknM:" descr="Résultat de recherche d'images pour &quot;poumon courbe de fletcher&quot;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66426-EA46-4027-89EE-58F82866F041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19050</xdr:colOff>
      <xdr:row>2</xdr:row>
      <xdr:rowOff>180975</xdr:rowOff>
    </xdr:from>
    <xdr:to>
      <xdr:col>26</xdr:col>
      <xdr:colOff>723900</xdr:colOff>
      <xdr:row>17</xdr:row>
      <xdr:rowOff>28576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4771985-7E92-43B1-BB81-DE1E0AA7B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17404</xdr:colOff>
      <xdr:row>20</xdr:row>
      <xdr:rowOff>91072</xdr:rowOff>
    </xdr:from>
    <xdr:to>
      <xdr:col>26</xdr:col>
      <xdr:colOff>733425</xdr:colOff>
      <xdr:row>35</xdr:row>
      <xdr:rowOff>66675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C680B6F-D447-4C64-9242-0909C821A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s%20d'entreprise/Huiles%20essentielles/Concept%20Beaut&#233;%20Sant&#233;-%2002%2001%202015%20Danie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cuments\1%20Long&#233;vit&#233;%20Cognitive\Developpement\Espace%20Wellness%20&amp;%20Longevity\Excel\Appli%20Wellness%20Longevity%20Master%20File%20version%20b&#233;ta.xlsx" TargetMode="External"/><Relationship Id="rId1" Type="http://schemas.openxmlformats.org/officeDocument/2006/relationships/externalLinkPath" Target="Appli%20Wellness%20Longevity%20Master%20File%20version%20b&#233;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Tablette"/>
      <sheetName val="Achat"/>
      <sheetName val="Contenants"/>
      <sheetName val="Compositions aliments"/>
      <sheetName val="Signalétique"/>
      <sheetName val="PR1 Bilan Diététique 1"/>
      <sheetName val="PR1 Bilan Diététique 2 &amp; 3"/>
      <sheetName val="PR1 Bilan Diététique 4 &amp; 5"/>
      <sheetName val="PR1 Bilan Diététique 6"/>
      <sheetName val="PR1 Bilan Diététique 6bis"/>
      <sheetName val="Trousse Compl. aliment."/>
      <sheetName val="PR1 Bilan Diététique 7 Suivi"/>
      <sheetName val="PR2 Equilibre Acide_Base"/>
      <sheetName val="PR2 Formulaire Eval Indivuelle"/>
      <sheetName val="PR2 Formulaire Analyse Alim"/>
      <sheetName val="PR2 Formulaire Analyse Symptôme"/>
      <sheetName val="PR2 Formulaire Propriétés Alim"/>
      <sheetName val="PR2 Formulaire 8 règles "/>
      <sheetName val="PR3 Drainage des Acides"/>
      <sheetName val="PR3 Compl._Aliment Naturels"/>
      <sheetName val="PR3 Compl._Aliment. Approfondi"/>
      <sheetName val="Besoins_caloriques (2)"/>
      <sheetName val="PR1 Bilan_Diététique_Après"/>
      <sheetName val="PR1 Bilan_Diététique_Avant"/>
      <sheetName val="Les Trousses Aroma Bien-être"/>
      <sheetName val="La Trousse Aroma Cuisine"/>
      <sheetName val="Stock"/>
      <sheetName val="Prix achats"/>
      <sheetName val="Matières premières"/>
      <sheetName val="Procédés de fabrication"/>
      <sheetName val="Parfums"/>
      <sheetName val="Soins des cheveux"/>
      <sheetName val="Soins de la Peau"/>
      <sheetName val="Les Bains"/>
      <sheetName val="Premiers Secours"/>
      <sheetName val="Massage aromatique"/>
      <sheetName val="Glossaire"/>
      <sheetName val="Compositions commerciales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Banane</v>
          </cell>
        </row>
        <row r="2">
          <cell r="A2" t="str">
            <v>Biscotte</v>
          </cell>
        </row>
        <row r="3">
          <cell r="A3" t="str">
            <v>Chocolat 1 bâton</v>
          </cell>
        </row>
        <row r="4">
          <cell r="A4" t="str">
            <v>Choix</v>
          </cell>
        </row>
        <row r="5">
          <cell r="A5" t="str">
            <v>Croissant</v>
          </cell>
        </row>
        <row r="6">
          <cell r="A6" t="str">
            <v>Cuillère à café</v>
          </cell>
        </row>
        <row r="7">
          <cell r="A7" t="str">
            <v>Cuillère à soupe</v>
          </cell>
        </row>
        <row r="8">
          <cell r="A8" t="str">
            <v>Foie gras Portion</v>
          </cell>
        </row>
        <row r="9">
          <cell r="A9" t="str">
            <v>Frangipane</v>
          </cell>
        </row>
        <row r="10">
          <cell r="A10" t="str">
            <v>Grand verre à eau</v>
          </cell>
        </row>
        <row r="11">
          <cell r="A11" t="str">
            <v>Légumes Portion (200g)</v>
          </cell>
        </row>
        <row r="12">
          <cell r="A12" t="str">
            <v>Mandarine</v>
          </cell>
        </row>
        <row r="13">
          <cell r="A13" t="str">
            <v>Manuel</v>
          </cell>
        </row>
        <row r="14">
          <cell r="A14" t="str">
            <v>Morceau de sucre</v>
          </cell>
        </row>
        <row r="15">
          <cell r="A15" t="str">
            <v>Oeuf Pièce</v>
          </cell>
        </row>
        <row r="16">
          <cell r="A16" t="str">
            <v>Orange</v>
          </cell>
        </row>
        <row r="17">
          <cell r="A17" t="str">
            <v>Pâtes Portion (100g avant cuisson)</v>
          </cell>
        </row>
        <row r="18">
          <cell r="A18" t="str">
            <v>Pdt Portion (250g)</v>
          </cell>
        </row>
        <row r="19">
          <cell r="A19" t="str">
            <v>Petit verre à eau</v>
          </cell>
        </row>
        <row r="20">
          <cell r="A20" t="str">
            <v>Pièce</v>
          </cell>
        </row>
        <row r="21">
          <cell r="A21" t="str">
            <v>Tasse à café</v>
          </cell>
        </row>
        <row r="22">
          <cell r="A22" t="str">
            <v>Tranche de fromage</v>
          </cell>
        </row>
        <row r="23">
          <cell r="A23" t="str">
            <v>Tranche de jambon</v>
          </cell>
        </row>
        <row r="24">
          <cell r="A24" t="str">
            <v>Tranche de pain</v>
          </cell>
        </row>
        <row r="25">
          <cell r="A25" t="str">
            <v>Tranche de saucisson au jambon</v>
          </cell>
        </row>
        <row r="26">
          <cell r="A26" t="str">
            <v>Verre 25cc</v>
          </cell>
        </row>
        <row r="27">
          <cell r="A27" t="str">
            <v>Verre à vin</v>
          </cell>
        </row>
        <row r="28">
          <cell r="A28" t="str">
            <v>Verre d'alcool (dose 3cl)</v>
          </cell>
        </row>
        <row r="29">
          <cell r="A29" t="str">
            <v>Yaourt</v>
          </cell>
        </row>
      </sheetData>
      <sheetData sheetId="4">
        <row r="3">
          <cell r="B3" t="str">
            <v>Abricot</v>
          </cell>
        </row>
        <row r="4">
          <cell r="B4" t="str">
            <v>Abricot sec</v>
          </cell>
        </row>
        <row r="5">
          <cell r="B5" t="str">
            <v>Agneau</v>
          </cell>
        </row>
        <row r="6">
          <cell r="B6" t="str">
            <v>Aiglefin</v>
          </cell>
        </row>
        <row r="7">
          <cell r="B7" t="str">
            <v>Amandes</v>
          </cell>
        </row>
        <row r="8">
          <cell r="B8" t="str">
            <v>Ananas en boite</v>
          </cell>
        </row>
        <row r="9">
          <cell r="B9" t="str">
            <v>Ananas frais</v>
          </cell>
        </row>
        <row r="10">
          <cell r="B10" t="str">
            <v>Anguille</v>
          </cell>
        </row>
        <row r="11">
          <cell r="B11" t="str">
            <v>Artichaut</v>
          </cell>
        </row>
        <row r="12">
          <cell r="B12" t="str">
            <v>Asperges</v>
          </cell>
        </row>
        <row r="13">
          <cell r="B13" t="str">
            <v>Aubergines</v>
          </cell>
        </row>
        <row r="14">
          <cell r="B14" t="str">
            <v>Banane</v>
          </cell>
        </row>
        <row r="15">
          <cell r="B15" t="str">
            <v>Betterave rouges</v>
          </cell>
        </row>
        <row r="16">
          <cell r="B16" t="str">
            <v>Beurre             </v>
          </cell>
        </row>
        <row r="17">
          <cell r="B17" t="str">
            <v>Bière</v>
          </cell>
        </row>
        <row r="18">
          <cell r="B18" t="str">
            <v>Biscottes               </v>
          </cell>
        </row>
        <row r="19">
          <cell r="B19" t="str">
            <v>Biscuits secs         </v>
          </cell>
        </row>
        <row r="20">
          <cell r="B20" t="str">
            <v>Blanc d'oeuf</v>
          </cell>
        </row>
        <row r="21">
          <cell r="B21" t="str">
            <v>Bolognaise</v>
          </cell>
        </row>
        <row r="22">
          <cell r="B22" t="str">
            <v>Tomate</v>
          </cell>
        </row>
        <row r="23">
          <cell r="B23" t="str">
            <v>Arrabiata</v>
          </cell>
        </row>
        <row r="24">
          <cell r="B24" t="str">
            <v>Boeuf (mi-gras)</v>
          </cell>
        </row>
        <row r="25">
          <cell r="B25" t="str">
            <v>Boudin                        </v>
          </cell>
        </row>
        <row r="26">
          <cell r="B26" t="str">
            <v>Brie</v>
          </cell>
        </row>
        <row r="27">
          <cell r="B27" t="str">
            <v>Camenbert</v>
          </cell>
        </row>
        <row r="28">
          <cell r="B28" t="str">
            <v>Brochet</v>
          </cell>
        </row>
        <row r="29">
          <cell r="B29" t="str">
            <v>Cacahuètes</v>
          </cell>
        </row>
        <row r="30">
          <cell r="B30" t="str">
            <v>Cacao</v>
          </cell>
        </row>
        <row r="31">
          <cell r="B31" t="str">
            <v>Café noir</v>
          </cell>
        </row>
        <row r="32">
          <cell r="B32" t="str">
            <v>Café au lait</v>
          </cell>
        </row>
        <row r="33">
          <cell r="B33" t="str">
            <v>Canard</v>
          </cell>
        </row>
        <row r="34">
          <cell r="B34" t="str">
            <v>Carotte</v>
          </cell>
        </row>
        <row r="35">
          <cell r="B35" t="str">
            <v>Carpe</v>
          </cell>
        </row>
        <row r="36">
          <cell r="B36" t="str">
            <v>Celéri</v>
          </cell>
        </row>
        <row r="37">
          <cell r="B37" t="str">
            <v>Cerise</v>
          </cell>
        </row>
        <row r="38">
          <cell r="B38" t="str">
            <v>Cervelle</v>
          </cell>
        </row>
        <row r="39">
          <cell r="B39" t="str">
            <v>Champignon</v>
          </cell>
        </row>
        <row r="40">
          <cell r="B40" t="str">
            <v>Cheval</v>
          </cell>
        </row>
        <row r="41">
          <cell r="B41" t="str">
            <v>Chèvre</v>
          </cell>
        </row>
        <row r="42">
          <cell r="B42" t="str">
            <v>Chips</v>
          </cell>
        </row>
        <row r="43">
          <cell r="B43" t="str">
            <v>Chocolat </v>
          </cell>
        </row>
        <row r="44">
          <cell r="B44" t="str">
            <v>Sélectionner</v>
          </cell>
        </row>
        <row r="45">
          <cell r="B45" t="str">
            <v>Chou de Bruxelles</v>
          </cell>
        </row>
        <row r="46">
          <cell r="B46" t="str">
            <v>Chou ordinaire</v>
          </cell>
        </row>
        <row r="47">
          <cell r="B47" t="str">
            <v>Chou rouge</v>
          </cell>
        </row>
        <row r="48">
          <cell r="B48" t="str">
            <v>Choucroute</v>
          </cell>
        </row>
        <row r="49">
          <cell r="B49" t="str">
            <v>Chou-fleur</v>
          </cell>
        </row>
        <row r="50">
          <cell r="B50" t="str">
            <v>Cidre</v>
          </cell>
        </row>
        <row r="51">
          <cell r="B51" t="str">
            <v>Cinzano</v>
          </cell>
        </row>
        <row r="52">
          <cell r="B52" t="str">
            <v>Cognac</v>
          </cell>
        </row>
        <row r="53">
          <cell r="B53" t="str">
            <v>Citron</v>
          </cell>
        </row>
        <row r="54">
          <cell r="B54" t="str">
            <v>Citrouille - Courge</v>
          </cell>
        </row>
        <row r="55">
          <cell r="B55" t="str">
            <v>Coca-Cola</v>
          </cell>
        </row>
        <row r="56">
          <cell r="B56" t="str">
            <v>Colin</v>
          </cell>
        </row>
        <row r="57">
          <cell r="B57" t="str">
            <v>Confiture                     </v>
          </cell>
        </row>
        <row r="58">
          <cell r="B58" t="str">
            <v>Corned beef</v>
          </cell>
        </row>
        <row r="59">
          <cell r="B59" t="str">
            <v>Cornichons (petits au vinaigre)</v>
          </cell>
        </row>
        <row r="60">
          <cell r="B60" t="str">
            <v>Concombre</v>
          </cell>
        </row>
        <row r="61">
          <cell r="B61" t="str">
            <v>Crabe</v>
          </cell>
        </row>
        <row r="62">
          <cell r="B62" t="str">
            <v>Crème fraîche           </v>
          </cell>
        </row>
        <row r="63">
          <cell r="B63" t="str">
            <v>Crevettes cuites</v>
          </cell>
        </row>
        <row r="64">
          <cell r="B64" t="str">
            <v>Croissant</v>
          </cell>
        </row>
        <row r="65">
          <cell r="B65" t="str">
            <v>Datte</v>
          </cell>
        </row>
        <row r="66">
          <cell r="B66" t="str">
            <v>Dinde</v>
          </cell>
        </row>
        <row r="67">
          <cell r="B67" t="str">
            <v>Eau minérale</v>
          </cell>
        </row>
        <row r="68">
          <cell r="B68" t="str">
            <v>Eau plate</v>
          </cell>
        </row>
        <row r="69">
          <cell r="B69" t="str">
            <v>Endive - Chicorée</v>
          </cell>
        </row>
        <row r="70">
          <cell r="B70" t="str">
            <v>Epinards</v>
          </cell>
        </row>
        <row r="71">
          <cell r="B71" t="str">
            <v>Farine de blé         </v>
          </cell>
        </row>
        <row r="72">
          <cell r="B72" t="str">
            <v>Figue fraiche</v>
          </cell>
        </row>
        <row r="73">
          <cell r="B73" t="str">
            <v>Figues sèches</v>
          </cell>
        </row>
        <row r="74">
          <cell r="B74" t="str">
            <v>Flocons d'avoine   </v>
          </cell>
        </row>
        <row r="75">
          <cell r="B75" t="str">
            <v>Foie de bœuf</v>
          </cell>
        </row>
        <row r="76">
          <cell r="B76" t="str">
            <v>Foie de porc</v>
          </cell>
        </row>
        <row r="77">
          <cell r="B77" t="str">
            <v>Foie de veau</v>
          </cell>
        </row>
        <row r="78">
          <cell r="B78" t="str">
            <v>Fraise</v>
          </cell>
        </row>
        <row r="79">
          <cell r="B79" t="str">
            <v>Framboise</v>
          </cell>
        </row>
        <row r="80">
          <cell r="B80" t="str">
            <v>Frangipane</v>
          </cell>
        </row>
        <row r="81">
          <cell r="B81" t="str">
            <v>Fromage blanc         </v>
          </cell>
        </row>
        <row r="82">
          <cell r="B82" t="str">
            <v>Fromage demi-sel    </v>
          </cell>
        </row>
        <row r="83">
          <cell r="B83" t="str">
            <v>Fructose                      </v>
          </cell>
        </row>
        <row r="84">
          <cell r="B84" t="str">
            <v>Gâteau au chocolat</v>
          </cell>
        </row>
        <row r="85">
          <cell r="B85" t="str">
            <v>Gâteau aux fruits</v>
          </cell>
        </row>
        <row r="86">
          <cell r="B86" t="str">
            <v>Gaufre au sucre</v>
          </cell>
        </row>
        <row r="87">
          <cell r="B87" t="str">
            <v>Gin</v>
          </cell>
        </row>
        <row r="88">
          <cell r="B88" t="str">
            <v>Grains de maïs      </v>
          </cell>
        </row>
        <row r="89">
          <cell r="B89" t="str">
            <v>Gruyère</v>
          </cell>
        </row>
        <row r="90">
          <cell r="B90" t="str">
            <v>Parmesan rapé</v>
          </cell>
        </row>
        <row r="91">
          <cell r="B91" t="str">
            <v>Gouda - Edam</v>
          </cell>
        </row>
        <row r="92">
          <cell r="B92" t="str">
            <v>Hareng frais</v>
          </cell>
        </row>
        <row r="93">
          <cell r="B93" t="str">
            <v>Hareng fumé</v>
          </cell>
        </row>
        <row r="94">
          <cell r="B94" t="str">
            <v>Haricot sec</v>
          </cell>
        </row>
        <row r="95">
          <cell r="B95" t="str">
            <v>Haricot vert boite</v>
          </cell>
        </row>
        <row r="96">
          <cell r="B96" t="str">
            <v>Haricot vert frais</v>
          </cell>
        </row>
        <row r="97">
          <cell r="B97" t="str">
            <v>Homard (chaire cuite = 500g vif)</v>
          </cell>
        </row>
        <row r="98">
          <cell r="B98" t="str">
            <v>Huile végétale</v>
          </cell>
        </row>
        <row r="99">
          <cell r="B99" t="str">
            <v>Huitres crues</v>
          </cell>
        </row>
        <row r="100">
          <cell r="B100" t="str">
            <v>Chorizo</v>
          </cell>
        </row>
        <row r="101">
          <cell r="B101" t="str">
            <v>Jambon maigre            </v>
          </cell>
        </row>
        <row r="102">
          <cell r="B102" t="str">
            <v>Jambon                       </v>
          </cell>
        </row>
        <row r="103">
          <cell r="B103" t="str">
            <v>Jaune d'oeuf</v>
          </cell>
        </row>
        <row r="104">
          <cell r="B104" t="str">
            <v>Jus d'orange</v>
          </cell>
        </row>
        <row r="105">
          <cell r="B105" t="str">
            <v>Jus d'ananas</v>
          </cell>
        </row>
        <row r="106">
          <cell r="B106" t="str">
            <v>Jus de pomme</v>
          </cell>
        </row>
        <row r="107">
          <cell r="B107" t="str">
            <v>Jus de raisin</v>
          </cell>
        </row>
        <row r="108">
          <cell r="B108" t="str">
            <v>Lait battu</v>
          </cell>
        </row>
        <row r="109">
          <cell r="B109" t="str">
            <v>Lait condensé sucré</v>
          </cell>
        </row>
        <row r="110">
          <cell r="B110" t="str">
            <v>Lait écrémé</v>
          </cell>
        </row>
        <row r="111">
          <cell r="B111" t="str">
            <v>Lait entier</v>
          </cell>
        </row>
        <row r="112">
          <cell r="B112" t="str">
            <v>Lait entier en poudre</v>
          </cell>
        </row>
        <row r="113">
          <cell r="B113" t="str">
            <v>Laitue</v>
          </cell>
        </row>
        <row r="114">
          <cell r="B114" t="str">
            <v>Langue                         </v>
          </cell>
        </row>
        <row r="115">
          <cell r="B115" t="str">
            <v>Lapin</v>
          </cell>
        </row>
        <row r="116">
          <cell r="B116" t="str">
            <v>Lard gras                    </v>
          </cell>
        </row>
        <row r="117">
          <cell r="B117" t="str">
            <v>Lentilles</v>
          </cell>
        </row>
        <row r="118">
          <cell r="B118" t="str">
            <v>Limande</v>
          </cell>
        </row>
        <row r="119">
          <cell r="B119" t="str">
            <v>Limoncello</v>
          </cell>
        </row>
        <row r="120">
          <cell r="B120" t="str">
            <v>Litchi</v>
          </cell>
        </row>
        <row r="121">
          <cell r="B121" t="str">
            <v>Sole</v>
          </cell>
        </row>
        <row r="122">
          <cell r="B122" t="str">
            <v>Maïs doux</v>
          </cell>
        </row>
        <row r="123">
          <cell r="B123" t="str">
            <v>Maquereau</v>
          </cell>
        </row>
        <row r="124">
          <cell r="B124" t="str">
            <v>Margarine</v>
          </cell>
        </row>
        <row r="125">
          <cell r="B125" t="str">
            <v>Marrons</v>
          </cell>
        </row>
        <row r="126">
          <cell r="B126" t="str">
            <v>Mayonnaise        </v>
          </cell>
        </row>
        <row r="127">
          <cell r="B127" t="str">
            <v>Melon</v>
          </cell>
        </row>
        <row r="128">
          <cell r="B128" t="str">
            <v>Merlan</v>
          </cell>
        </row>
        <row r="129">
          <cell r="B129" t="str">
            <v>Miel                            </v>
          </cell>
        </row>
        <row r="130">
          <cell r="B130" t="str">
            <v>Morue</v>
          </cell>
        </row>
        <row r="131">
          <cell r="B131" t="str">
            <v>Cabillaud</v>
          </cell>
        </row>
        <row r="132">
          <cell r="B132" t="str">
            <v>Moules (chaire cuite = 250g/kg)</v>
          </cell>
        </row>
        <row r="133">
          <cell r="B133" t="str">
            <v>Moutarde</v>
          </cell>
        </row>
        <row r="134">
          <cell r="B134" t="str">
            <v>Mouton</v>
          </cell>
        </row>
        <row r="135">
          <cell r="B135" t="str">
            <v>Navet</v>
          </cell>
        </row>
        <row r="136">
          <cell r="B136" t="str">
            <v>Noisettes</v>
          </cell>
        </row>
        <row r="137">
          <cell r="B137" t="str">
            <v>Noix</v>
          </cell>
        </row>
        <row r="138">
          <cell r="B138" t="str">
            <v>Noix de cajou</v>
          </cell>
        </row>
        <row r="139">
          <cell r="B139" t="str">
            <v>Noix de coco (chair)</v>
          </cell>
        </row>
        <row r="140">
          <cell r="B140" t="str">
            <v>Noix de grenoble</v>
          </cell>
        </row>
        <row r="141">
          <cell r="B141" t="str">
            <v>Noix du brésil</v>
          </cell>
        </row>
        <row r="142">
          <cell r="B142" t="str">
            <v>Oeuf (50g)</v>
          </cell>
        </row>
        <row r="143">
          <cell r="B143" t="str">
            <v>Oignons</v>
          </cell>
        </row>
        <row r="144">
          <cell r="B144" t="str">
            <v>Orange</v>
          </cell>
        </row>
        <row r="145">
          <cell r="B145" t="str">
            <v>Mandarine</v>
          </cell>
        </row>
        <row r="146">
          <cell r="B146" t="str">
            <v>Mûres</v>
          </cell>
        </row>
        <row r="147">
          <cell r="B147" t="str">
            <v>Pamplemousse</v>
          </cell>
        </row>
        <row r="148">
          <cell r="B148" t="str">
            <v>Pain complet         </v>
          </cell>
        </row>
        <row r="149">
          <cell r="B149" t="str">
            <v>Pain de blé            </v>
          </cell>
        </row>
        <row r="150">
          <cell r="B150" t="str">
            <v>Pain de seigle        </v>
          </cell>
        </row>
        <row r="151">
          <cell r="B151" t="str">
            <v>Pain d'épices         </v>
          </cell>
        </row>
        <row r="152">
          <cell r="B152" t="str">
            <v>Paté de foie gras         </v>
          </cell>
        </row>
        <row r="153">
          <cell r="B153" t="str">
            <v>Pâtes                    </v>
          </cell>
        </row>
        <row r="154">
          <cell r="B154" t="str">
            <v>Pêche</v>
          </cell>
        </row>
        <row r="155">
          <cell r="B155" t="str">
            <v>Persil</v>
          </cell>
        </row>
        <row r="156">
          <cell r="B156" t="str">
            <v>Poire</v>
          </cell>
        </row>
        <row r="157">
          <cell r="B157" t="str">
            <v>Poireau entier</v>
          </cell>
        </row>
        <row r="158">
          <cell r="B158" t="str">
            <v>Pois sec ou cassé</v>
          </cell>
        </row>
        <row r="159">
          <cell r="B159" t="str">
            <v>Pois vert</v>
          </cell>
        </row>
        <row r="160">
          <cell r="B160" t="str">
            <v>Pomme</v>
          </cell>
        </row>
        <row r="161">
          <cell r="B161" t="str">
            <v>Pomme de terre vapeur</v>
          </cell>
        </row>
        <row r="162">
          <cell r="B162" t="str">
            <v>Pommes frites</v>
          </cell>
        </row>
        <row r="163">
          <cell r="B163" t="str">
            <v>Porc (mi-gras)</v>
          </cell>
        </row>
        <row r="164">
          <cell r="B164" t="str">
            <v>Porto</v>
          </cell>
        </row>
        <row r="165">
          <cell r="B165" t="str">
            <v>Poulet</v>
          </cell>
        </row>
        <row r="166">
          <cell r="B166" t="str">
            <v>Prune</v>
          </cell>
        </row>
        <row r="167">
          <cell r="B167" t="str">
            <v>Pruneau</v>
          </cell>
        </row>
        <row r="168">
          <cell r="B168" t="str">
            <v>Radis</v>
          </cell>
        </row>
        <row r="169">
          <cell r="B169" t="str">
            <v>Raisin</v>
          </cell>
        </row>
        <row r="170">
          <cell r="B170" t="str">
            <v>Raisin sec</v>
          </cell>
        </row>
        <row r="171">
          <cell r="B171" t="str">
            <v>Rhum</v>
          </cell>
        </row>
        <row r="172">
          <cell r="B172" t="str">
            <v>Rillettes                       </v>
          </cell>
        </row>
        <row r="173">
          <cell r="B173" t="str">
            <v>Riz blanc               </v>
          </cell>
        </row>
        <row r="174">
          <cell r="B174" t="str">
            <v>Riz complet           </v>
          </cell>
        </row>
        <row r="175">
          <cell r="B175" t="str">
            <v>Rognons                       </v>
          </cell>
        </row>
        <row r="176">
          <cell r="B176" t="str">
            <v>Roquefort ou Bleu</v>
          </cell>
        </row>
        <row r="177">
          <cell r="B177" t="str">
            <v>Salsifis</v>
          </cell>
        </row>
        <row r="178">
          <cell r="B178" t="str">
            <v>Sardine à l'huile</v>
          </cell>
        </row>
        <row r="179">
          <cell r="B179" t="str">
            <v>Sardine fraiche</v>
          </cell>
        </row>
        <row r="180">
          <cell r="B180" t="str">
            <v>Saucisse de porc         </v>
          </cell>
        </row>
        <row r="181">
          <cell r="B181" t="str">
            <v>Saucisson sec de porc</v>
          </cell>
        </row>
        <row r="182">
          <cell r="B182" t="str">
            <v>Saucisson au jambon</v>
          </cell>
        </row>
        <row r="183">
          <cell r="B183" t="str">
            <v>Saucisson d'Arles        </v>
          </cell>
        </row>
        <row r="184">
          <cell r="B184" t="str">
            <v>Saucisson de Bologne </v>
          </cell>
        </row>
        <row r="185">
          <cell r="B185" t="str">
            <v>Saumon en conserve</v>
          </cell>
        </row>
        <row r="186">
          <cell r="B186" t="str">
            <v>Saumon frais</v>
          </cell>
        </row>
        <row r="187">
          <cell r="B187" t="str">
            <v>Schweppes</v>
          </cell>
        </row>
        <row r="188">
          <cell r="B188" t="str">
            <v>Schweppes Agrum</v>
          </cell>
        </row>
        <row r="189">
          <cell r="B189" t="str">
            <v>Sel</v>
          </cell>
        </row>
        <row r="190">
          <cell r="B190" t="str">
            <v>Semoule de blé     </v>
          </cell>
        </row>
        <row r="191">
          <cell r="B191" t="str">
            <v>Sole</v>
          </cell>
        </row>
        <row r="192">
          <cell r="B192" t="str">
            <v>Limonade</v>
          </cell>
        </row>
        <row r="193">
          <cell r="B193" t="str">
            <v>Sucre blanc                 </v>
          </cell>
        </row>
        <row r="194">
          <cell r="B194" t="str">
            <v>Sucre de canne            </v>
          </cell>
        </row>
        <row r="195">
          <cell r="B195" t="str">
            <v>Tapioca                </v>
          </cell>
        </row>
        <row r="196">
          <cell r="B196" t="str">
            <v>Thé</v>
          </cell>
        </row>
        <row r="197">
          <cell r="B197" t="str">
            <v>Thon à l'huile</v>
          </cell>
        </row>
        <row r="198">
          <cell r="B198" t="str">
            <v>Thon frais</v>
          </cell>
        </row>
        <row r="199">
          <cell r="B199" t="str">
            <v>Tomate</v>
          </cell>
        </row>
        <row r="200">
          <cell r="B200" t="str">
            <v>Tripes                           </v>
          </cell>
        </row>
        <row r="201">
          <cell r="B201" t="str">
            <v>Truite</v>
          </cell>
        </row>
        <row r="202">
          <cell r="B202" t="str">
            <v>Veau</v>
          </cell>
        </row>
        <row r="203">
          <cell r="B203" t="str">
            <v>Vin blanc (10°)</v>
          </cell>
        </row>
        <row r="204">
          <cell r="B204" t="str">
            <v>Vin Blanc doux</v>
          </cell>
        </row>
        <row r="205">
          <cell r="B205" t="str">
            <v>Vin rouge (12°)</v>
          </cell>
        </row>
        <row r="206">
          <cell r="B206" t="str">
            <v>Wiskey</v>
          </cell>
        </row>
        <row r="207">
          <cell r="B207" t="str">
            <v>Yaourt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5">
          <cell r="E15" t="str">
            <v>Mince</v>
          </cell>
        </row>
        <row r="16">
          <cell r="E16" t="str">
            <v>Normale</v>
          </cell>
        </row>
        <row r="17">
          <cell r="E17" t="str">
            <v>Large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au de Bord Starter"/>
      <sheetName val="Tableau de Bord Advanced"/>
      <sheetName val="Objectifs Longevity"/>
    </sheetNames>
    <sheetDataSet>
      <sheetData sheetId="0"/>
      <sheetData sheetId="1"/>
      <sheetData sheetId="2">
        <row r="4">
          <cell r="D4" t="str">
            <v>START</v>
          </cell>
          <cell r="F4" t="str">
            <v>3 MOIS</v>
          </cell>
          <cell r="H4" t="str">
            <v>6 MOIS</v>
          </cell>
          <cell r="J4" t="str">
            <v>12 MOIS</v>
          </cell>
          <cell r="L4" t="str">
            <v>18 MOIS</v>
          </cell>
          <cell r="N4" t="str">
            <v>2 ANS</v>
          </cell>
          <cell r="P4" t="str">
            <v>3 ANS</v>
          </cell>
          <cell r="R4" t="str">
            <v>4+ ANS</v>
          </cell>
        </row>
        <row r="20">
          <cell r="D20" t="str">
            <v/>
          </cell>
          <cell r="F20" t="str">
            <v/>
          </cell>
          <cell r="H20" t="str">
            <v/>
          </cell>
          <cell r="J20" t="str">
            <v/>
          </cell>
          <cell r="L20" t="str">
            <v/>
          </cell>
          <cell r="N20" t="str">
            <v/>
          </cell>
          <cell r="P20" t="str">
            <v/>
          </cell>
          <cell r="R20" t="str">
            <v/>
          </cell>
        </row>
        <row r="22">
          <cell r="U22">
            <v>0</v>
          </cell>
        </row>
        <row r="23">
          <cell r="U23">
            <v>0</v>
          </cell>
        </row>
        <row r="24">
          <cell r="U24">
            <v>0</v>
          </cell>
        </row>
        <row r="25">
          <cell r="U25">
            <v>0</v>
          </cell>
        </row>
        <row r="26">
          <cell r="U26">
            <v>0</v>
          </cell>
        </row>
        <row r="27">
          <cell r="U27">
            <v>0</v>
          </cell>
        </row>
        <row r="28">
          <cell r="U28">
            <v>0</v>
          </cell>
        </row>
        <row r="29">
          <cell r="U29">
            <v>0</v>
          </cell>
        </row>
        <row r="33">
          <cell r="D33" t="str">
            <v/>
          </cell>
          <cell r="F33" t="str">
            <v/>
          </cell>
          <cell r="H33" t="str">
            <v/>
          </cell>
          <cell r="J33" t="str">
            <v/>
          </cell>
          <cell r="L33" t="str">
            <v/>
          </cell>
          <cell r="N33" t="str">
            <v/>
          </cell>
          <cell r="P33" t="str">
            <v/>
          </cell>
          <cell r="R33" t="str">
            <v/>
          </cell>
        </row>
        <row r="34">
          <cell r="D34" t="str">
            <v/>
          </cell>
          <cell r="F34" t="str">
            <v/>
          </cell>
          <cell r="H34" t="str">
            <v/>
          </cell>
          <cell r="J34" t="str">
            <v/>
          </cell>
          <cell r="L34" t="str">
            <v/>
          </cell>
          <cell r="N34" t="str">
            <v/>
          </cell>
          <cell r="P34" t="str">
            <v/>
          </cell>
          <cell r="R3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sciences-sante-longevite.com/widgets-statut-hormonal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sciences-sante-longevite.com/widgets-biomarqueurs-biochimiques/" TargetMode="External"/><Relationship Id="rId1" Type="http://schemas.openxmlformats.org/officeDocument/2006/relationships/hyperlink" Target="https://sciences-sante-longevite.com/widgets-biomarqueurs-physiologiqu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iences-sante-longevite.com/widgets-biomarqueurs-physiologique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ciences-sante-longevite.com/widgets-objectifs-wellness-longevity/" TargetMode="External"/><Relationship Id="rId2" Type="http://schemas.openxmlformats.org/officeDocument/2006/relationships/hyperlink" Target="https://sciences-sante-longevite.com/widgets-age-physiologique-esperance-de-vie/" TargetMode="External"/><Relationship Id="rId1" Type="http://schemas.openxmlformats.org/officeDocument/2006/relationships/hyperlink" Target="https://sciences-sante-longevite.com/widgets-esperance-de-vie-moyenne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C6BB-D8C2-40B8-8F5D-22F824C5E43C}">
  <sheetPr codeName="Feuil1">
    <pageSetUpPr fitToPage="1"/>
  </sheetPr>
  <dimension ref="A1:AF103"/>
  <sheetViews>
    <sheetView showGridLines="0" tabSelected="1" zoomScale="90" zoomScaleNormal="90" workbookViewId="0">
      <selection activeCell="F18" sqref="F18"/>
    </sheetView>
  </sheetViews>
  <sheetFormatPr baseColWidth="10" defaultRowHeight="15" x14ac:dyDescent="0.25"/>
  <cols>
    <col min="1" max="1" width="1.7109375" customWidth="1"/>
    <col min="2" max="2" width="56" customWidth="1"/>
    <col min="3" max="3" width="1.85546875" customWidth="1"/>
    <col min="4" max="4" width="11" style="2" customWidth="1"/>
    <col min="5" max="5" width="1.85546875" style="2" customWidth="1"/>
    <col min="6" max="6" width="11" style="2" customWidth="1"/>
    <col min="7" max="7" width="1.85546875" style="2" customWidth="1"/>
    <col min="8" max="8" width="11" style="2" customWidth="1"/>
    <col min="9" max="9" width="1.85546875" style="2" customWidth="1"/>
    <col min="10" max="10" width="11" style="2" customWidth="1"/>
    <col min="11" max="11" width="1.85546875" style="2" customWidth="1"/>
    <col min="12" max="12" width="11" style="2" customWidth="1"/>
    <col min="13" max="13" width="1.85546875" style="2" customWidth="1"/>
    <col min="14" max="14" width="11" customWidth="1"/>
    <col min="15" max="15" width="1.85546875" style="2" customWidth="1"/>
    <col min="16" max="16" width="11" customWidth="1"/>
    <col min="17" max="17" width="1.85546875" style="2" customWidth="1"/>
    <col min="18" max="18" width="11" customWidth="1"/>
    <col min="19" max="19" width="1.85546875" style="2" customWidth="1"/>
    <col min="20" max="20" width="23.7109375" customWidth="1"/>
    <col min="21" max="21" width="1.85546875" style="2" customWidth="1"/>
    <col min="22" max="22" width="23.7109375" customWidth="1"/>
    <col min="23" max="23" width="1.85546875" style="2" customWidth="1"/>
    <col min="24" max="24" width="23.7109375" customWidth="1"/>
    <col min="25" max="25" width="1.85546875" customWidth="1"/>
  </cols>
  <sheetData>
    <row r="1" spans="1:28" ht="9.75" customHeight="1" thickBot="1" x14ac:dyDescent="0.4">
      <c r="B1" s="1"/>
      <c r="N1" s="2"/>
      <c r="P1" s="2"/>
      <c r="R1" s="2"/>
      <c r="T1" s="2"/>
      <c r="V1" s="2"/>
    </row>
    <row r="2" spans="1:28" s="4" customFormat="1" ht="31.5" customHeight="1" thickBot="1" x14ac:dyDescent="0.3">
      <c r="B2" s="76" t="s">
        <v>77</v>
      </c>
      <c r="C2"/>
      <c r="D2" s="101" t="s">
        <v>127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s="100" t="s">
        <v>109</v>
      </c>
      <c r="X2" s="99" t="s">
        <v>108</v>
      </c>
    </row>
    <row r="3" spans="1:28" s="4" customFormat="1" ht="15" customHeight="1" thickBot="1" x14ac:dyDescent="0.3">
      <c r="B3" s="5"/>
      <c r="C3"/>
      <c r="D3" s="2"/>
      <c r="E3" s="2"/>
      <c r="F3" s="2"/>
      <c r="G3" s="2"/>
      <c r="H3" s="6"/>
      <c r="I3" s="2"/>
      <c r="J3" s="6"/>
      <c r="K3" s="2"/>
      <c r="L3" s="2"/>
      <c r="M3" s="2"/>
      <c r="N3" s="7"/>
      <c r="O3" s="2"/>
      <c r="Q3" s="2"/>
      <c r="S3" s="2"/>
      <c r="U3" s="2"/>
      <c r="W3" s="2"/>
      <c r="Y3"/>
      <c r="AB3"/>
    </row>
    <row r="4" spans="1:28" s="66" customFormat="1" ht="34.5" customHeight="1" thickBot="1" x14ac:dyDescent="0.35">
      <c r="A4" s="65"/>
      <c r="B4" s="8" t="s">
        <v>60</v>
      </c>
      <c r="C4" s="65"/>
      <c r="D4" s="10" t="s">
        <v>128</v>
      </c>
      <c r="E4" s="11"/>
      <c r="F4" s="12" t="s">
        <v>129</v>
      </c>
      <c r="G4" s="13"/>
      <c r="H4" s="12" t="s">
        <v>0</v>
      </c>
      <c r="I4" s="13"/>
      <c r="J4" s="12" t="s">
        <v>130</v>
      </c>
      <c r="K4" s="13"/>
      <c r="L4" s="12" t="s">
        <v>82</v>
      </c>
      <c r="M4" s="13"/>
      <c r="N4" s="12" t="s">
        <v>1</v>
      </c>
      <c r="O4" s="13"/>
      <c r="P4" s="12" t="s">
        <v>2</v>
      </c>
      <c r="Q4" s="11"/>
      <c r="R4" s="12" t="s">
        <v>131</v>
      </c>
      <c r="S4" s="11"/>
      <c r="T4" s="15" t="s">
        <v>93</v>
      </c>
      <c r="U4" s="11"/>
      <c r="V4" s="15" t="s">
        <v>80</v>
      </c>
      <c r="X4" s="15" t="s">
        <v>87</v>
      </c>
    </row>
    <row r="5" spans="1:28" s="2" customFormat="1" ht="14.25" customHeight="1" x14ac:dyDescent="0.25">
      <c r="A5"/>
      <c r="B5" s="41"/>
      <c r="C5"/>
      <c r="D5" s="39"/>
      <c r="E5" s="39"/>
      <c r="F5" s="39"/>
      <c r="G5" s="39"/>
      <c r="H5" s="39"/>
      <c r="I5" s="39"/>
      <c r="J5"/>
      <c r="K5" s="39"/>
      <c r="L5"/>
      <c r="M5" s="39"/>
      <c r="N5"/>
      <c r="O5" s="39"/>
      <c r="P5"/>
      <c r="Q5" s="39"/>
      <c r="R5"/>
      <c r="S5" s="39"/>
      <c r="U5" s="39"/>
    </row>
    <row r="6" spans="1:28" s="2" customFormat="1" ht="6" customHeight="1" x14ac:dyDescent="0.25">
      <c r="A6"/>
      <c r="B6" s="73"/>
      <c r="C6"/>
      <c r="D6" s="69"/>
      <c r="E6" s="39"/>
      <c r="F6" s="69"/>
      <c r="G6" s="39"/>
      <c r="H6" s="69"/>
      <c r="I6" s="39"/>
      <c r="J6" s="79"/>
      <c r="K6" s="39"/>
      <c r="L6" s="79"/>
      <c r="M6" s="39"/>
      <c r="N6" s="79"/>
      <c r="O6" s="39"/>
      <c r="P6" s="79"/>
      <c r="Q6" s="39"/>
      <c r="R6" s="79"/>
      <c r="S6" s="39"/>
      <c r="T6" s="20"/>
      <c r="U6" s="39"/>
      <c r="V6" s="20"/>
      <c r="X6" s="20"/>
    </row>
    <row r="7" spans="1:28" s="2" customFormat="1" x14ac:dyDescent="0.25">
      <c r="A7"/>
      <c r="B7" s="26" t="s">
        <v>63</v>
      </c>
      <c r="C7"/>
      <c r="D7" s="22"/>
      <c r="E7" s="40"/>
      <c r="F7" s="22"/>
      <c r="G7" s="40"/>
      <c r="H7" s="22"/>
      <c r="I7" s="40"/>
      <c r="J7" s="23"/>
      <c r="K7" s="40"/>
      <c r="L7" s="23"/>
      <c r="M7" s="40"/>
      <c r="N7" s="23"/>
      <c r="O7" s="40"/>
      <c r="P7" s="23"/>
      <c r="Q7" s="40"/>
      <c r="R7" s="23"/>
      <c r="S7" s="40"/>
      <c r="T7" s="22"/>
      <c r="U7" s="40"/>
      <c r="V7" s="22"/>
      <c r="X7" s="114" t="s">
        <v>132</v>
      </c>
      <c r="AA7" s="52"/>
    </row>
    <row r="8" spans="1:28" s="2" customFormat="1" x14ac:dyDescent="0.25">
      <c r="A8"/>
      <c r="B8" s="25" t="s">
        <v>107</v>
      </c>
      <c r="C8"/>
      <c r="D8" s="98"/>
      <c r="E8" s="40"/>
      <c r="F8" s="98"/>
      <c r="G8" s="40"/>
      <c r="H8" s="98"/>
      <c r="I8" s="40"/>
      <c r="J8" s="98"/>
      <c r="K8" s="40"/>
      <c r="L8" s="98"/>
      <c r="M8" s="40"/>
      <c r="N8" s="98"/>
      <c r="O8" s="40"/>
      <c r="P8" s="98"/>
      <c r="Q8" s="40"/>
      <c r="R8" s="98"/>
      <c r="S8" s="40"/>
      <c r="T8" s="22"/>
      <c r="U8" s="40"/>
      <c r="V8" s="22"/>
      <c r="X8" s="23" t="s">
        <v>64</v>
      </c>
      <c r="AA8" s="52"/>
    </row>
    <row r="9" spans="1:28" s="2" customFormat="1" x14ac:dyDescent="0.25">
      <c r="A9"/>
      <c r="B9" s="25" t="s">
        <v>19</v>
      </c>
      <c r="C9"/>
      <c r="D9" s="97"/>
      <c r="E9" s="40"/>
      <c r="F9" s="97"/>
      <c r="G9" s="40"/>
      <c r="H9" s="97"/>
      <c r="I9" s="40"/>
      <c r="J9" s="97"/>
      <c r="K9" s="40"/>
      <c r="L9" s="97"/>
      <c r="M9" s="40"/>
      <c r="N9" s="97"/>
      <c r="O9" s="40"/>
      <c r="P9" s="97"/>
      <c r="Q9" s="40"/>
      <c r="R9" s="97"/>
      <c r="S9" s="40"/>
      <c r="T9" s="22"/>
      <c r="U9" s="40"/>
      <c r="V9" s="22"/>
      <c r="X9" s="23" t="s">
        <v>133</v>
      </c>
      <c r="AA9" s="52"/>
    </row>
    <row r="10" spans="1:28" s="2" customFormat="1" x14ac:dyDescent="0.25">
      <c r="A10"/>
      <c r="B10" s="25" t="s">
        <v>20</v>
      </c>
      <c r="C10"/>
      <c r="D10" s="95" t="str">
        <f>IF(OR(D9="",D8=""),"",D9/(D8/100)^2)</f>
        <v/>
      </c>
      <c r="E10" s="96"/>
      <c r="F10" s="95" t="str">
        <f>IF(OR(F9="",F8=""),"",F9/(F8/100)^2)</f>
        <v/>
      </c>
      <c r="G10" s="96"/>
      <c r="H10" s="95" t="str">
        <f>IF(OR(H9="",H8=""),"",H9/(H8/100)^2)</f>
        <v/>
      </c>
      <c r="I10" s="96"/>
      <c r="J10" s="95" t="str">
        <f>IF(OR(J9="",J8=""),"",J9/(J8/100)^2)</f>
        <v/>
      </c>
      <c r="K10" s="96"/>
      <c r="L10" s="95" t="str">
        <f>IF(OR(L9="",L8=""),"",L9/(L8/100)^2)</f>
        <v/>
      </c>
      <c r="M10" s="96"/>
      <c r="N10" s="95" t="str">
        <f>IF(OR(N9="",N8=""),"",N9/(N8/100)^2)</f>
        <v/>
      </c>
      <c r="O10" s="96"/>
      <c r="P10" s="95" t="str">
        <f>IF(OR(P9="",P8=""),"",P9/(P8/100)^2)</f>
        <v/>
      </c>
      <c r="Q10" s="43"/>
      <c r="R10" s="95" t="str">
        <f>IF(OR(R9="",R8=""),"",R9/(R8/100)^2)</f>
        <v/>
      </c>
      <c r="S10" s="43"/>
      <c r="T10" s="22" t="s">
        <v>21</v>
      </c>
      <c r="U10" s="43"/>
      <c r="V10" s="22" t="s">
        <v>106</v>
      </c>
      <c r="X10" s="23" t="s">
        <v>22</v>
      </c>
      <c r="Z10" s="52"/>
    </row>
    <row r="11" spans="1:28" s="2" customFormat="1" x14ac:dyDescent="0.25">
      <c r="A11"/>
      <c r="B11" s="25" t="s">
        <v>23</v>
      </c>
      <c r="C11"/>
      <c r="D11" s="88"/>
      <c r="E11" s="40"/>
      <c r="F11" s="88"/>
      <c r="G11" s="40"/>
      <c r="H11" s="88"/>
      <c r="I11" s="40"/>
      <c r="J11" s="88"/>
      <c r="K11" s="40"/>
      <c r="L11" s="88"/>
      <c r="M11" s="40"/>
      <c r="N11" s="88"/>
      <c r="O11" s="40"/>
      <c r="P11" s="88"/>
      <c r="Q11" s="40"/>
      <c r="R11" s="88"/>
      <c r="S11" s="40"/>
      <c r="T11" s="22" t="s">
        <v>74</v>
      </c>
      <c r="U11" s="40"/>
      <c r="V11" s="22" t="s">
        <v>75</v>
      </c>
      <c r="X11" s="23" t="s">
        <v>64</v>
      </c>
      <c r="AA11" s="52"/>
    </row>
    <row r="12" spans="1:28" s="2" customFormat="1" x14ac:dyDescent="0.25">
      <c r="A12"/>
      <c r="B12" s="25" t="s">
        <v>24</v>
      </c>
      <c r="C12"/>
      <c r="D12" s="93" t="str">
        <f>IF(OR(D11="",D8=""),"",D11/D8)</f>
        <v/>
      </c>
      <c r="E12" s="94"/>
      <c r="F12" s="93" t="str">
        <f>IF(OR(F11="",F8=""),"",F11/F8)</f>
        <v/>
      </c>
      <c r="G12" s="94"/>
      <c r="H12" s="93" t="str">
        <f>IF(OR(H11="",H8=""),"",H11/H8)</f>
        <v/>
      </c>
      <c r="I12" s="94"/>
      <c r="J12" s="93" t="str">
        <f>IF(OR(J11="",J8=""),"",J11/J8)</f>
        <v/>
      </c>
      <c r="K12" s="94"/>
      <c r="L12" s="93" t="str">
        <f>IF(OR(L11="",L8=""),"",L11/L8)</f>
        <v/>
      </c>
      <c r="M12" s="94"/>
      <c r="N12" s="93" t="str">
        <f>IF(OR(N11="",N8=""),"",N11/N8)</f>
        <v/>
      </c>
      <c r="O12" s="94"/>
      <c r="P12" s="93" t="str">
        <f>IF(OR(P11="",P8=""),"",P11/P8)</f>
        <v/>
      </c>
      <c r="Q12" s="94"/>
      <c r="R12" s="93" t="str">
        <f>IF(OR(R11="",R8=""),"",R11/R8)</f>
        <v/>
      </c>
      <c r="S12" s="46"/>
      <c r="T12" s="45" t="s">
        <v>25</v>
      </c>
      <c r="U12" s="46"/>
      <c r="V12" s="45" t="s">
        <v>25</v>
      </c>
      <c r="X12" s="23" t="s">
        <v>22</v>
      </c>
      <c r="AA12" s="52"/>
    </row>
    <row r="13" spans="1:28" s="2" customFormat="1" x14ac:dyDescent="0.25">
      <c r="A13"/>
      <c r="B13" s="25" t="s">
        <v>26</v>
      </c>
      <c r="C13"/>
      <c r="D13" s="91"/>
      <c r="E13" s="92"/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1"/>
      <c r="S13" s="47"/>
      <c r="T13" s="45" t="s">
        <v>105</v>
      </c>
      <c r="U13" s="47"/>
      <c r="V13" s="45" t="s">
        <v>27</v>
      </c>
      <c r="X13" s="23" t="s">
        <v>28</v>
      </c>
    </row>
    <row r="14" spans="1:28" s="2" customFormat="1" x14ac:dyDescent="0.25">
      <c r="A14"/>
      <c r="B14" s="25"/>
      <c r="C14"/>
      <c r="D14" s="90"/>
      <c r="E14" s="47"/>
      <c r="F14" s="90"/>
      <c r="G14" s="47"/>
      <c r="H14" s="90"/>
      <c r="I14" s="47"/>
      <c r="J14" s="90"/>
      <c r="K14" s="47"/>
      <c r="L14" s="90"/>
      <c r="M14" s="47"/>
      <c r="N14" s="90"/>
      <c r="O14" s="47"/>
      <c r="P14" s="90"/>
      <c r="Q14" s="47"/>
      <c r="R14" s="90"/>
      <c r="S14" s="47"/>
      <c r="T14" s="45"/>
      <c r="U14" s="47"/>
      <c r="V14" s="45"/>
      <c r="X14" s="23"/>
    </row>
    <row r="15" spans="1:28" s="2" customFormat="1" x14ac:dyDescent="0.25">
      <c r="A15"/>
      <c r="B15" s="26" t="s">
        <v>76</v>
      </c>
      <c r="C15"/>
      <c r="D15" s="22"/>
      <c r="E15" s="40"/>
      <c r="F15" s="22"/>
      <c r="G15" s="40"/>
      <c r="H15" s="22"/>
      <c r="I15" s="40"/>
      <c r="J15" s="22"/>
      <c r="K15" s="40"/>
      <c r="L15" s="22"/>
      <c r="M15" s="40"/>
      <c r="N15" s="22"/>
      <c r="O15" s="40"/>
      <c r="P15" s="22"/>
      <c r="Q15" s="40"/>
      <c r="R15" s="22"/>
      <c r="S15" s="40"/>
      <c r="T15" s="23"/>
      <c r="U15" s="40"/>
      <c r="V15" s="23"/>
      <c r="X15" s="114" t="s">
        <v>132</v>
      </c>
    </row>
    <row r="16" spans="1:28" s="2" customFormat="1" x14ac:dyDescent="0.25">
      <c r="A16"/>
      <c r="B16" s="25" t="s">
        <v>73</v>
      </c>
      <c r="C16"/>
      <c r="D16" s="85"/>
      <c r="E16" s="40"/>
      <c r="F16" s="85"/>
      <c r="G16" s="40"/>
      <c r="H16" s="85"/>
      <c r="I16" s="40"/>
      <c r="J16" s="85"/>
      <c r="K16" s="40"/>
      <c r="L16" s="85"/>
      <c r="M16" s="40"/>
      <c r="N16" s="85"/>
      <c r="O16" s="40"/>
      <c r="P16" s="85"/>
      <c r="Q16" s="40"/>
      <c r="R16" s="85"/>
      <c r="S16" s="40"/>
      <c r="T16" s="23" t="s">
        <v>17</v>
      </c>
      <c r="U16" s="40"/>
      <c r="V16" s="23" t="s">
        <v>3</v>
      </c>
      <c r="X16" s="23" t="s">
        <v>64</v>
      </c>
    </row>
    <row r="17" spans="1:24" s="2" customFormat="1" x14ac:dyDescent="0.25">
      <c r="A17"/>
      <c r="B17" s="25" t="s">
        <v>104</v>
      </c>
      <c r="C17"/>
      <c r="D17" s="89"/>
      <c r="E17" s="44"/>
      <c r="F17" s="89"/>
      <c r="G17" s="44"/>
      <c r="H17" s="89"/>
      <c r="I17" s="44"/>
      <c r="J17" s="89"/>
      <c r="K17" s="44"/>
      <c r="L17" s="89"/>
      <c r="M17" s="44"/>
      <c r="N17" s="89"/>
      <c r="O17" s="44"/>
      <c r="P17" s="89"/>
      <c r="Q17" s="44"/>
      <c r="R17" s="89"/>
      <c r="S17" s="40"/>
      <c r="T17" s="23" t="s">
        <v>103</v>
      </c>
      <c r="U17" s="40"/>
      <c r="V17" s="23" t="s">
        <v>102</v>
      </c>
      <c r="X17" s="23" t="s">
        <v>18</v>
      </c>
    </row>
    <row r="18" spans="1:24" s="2" customFormat="1" x14ac:dyDescent="0.25">
      <c r="A18"/>
      <c r="B18" s="67" t="s">
        <v>81</v>
      </c>
      <c r="C18"/>
      <c r="D18" s="88"/>
      <c r="E18" s="44"/>
      <c r="F18" s="88"/>
      <c r="G18" s="44"/>
      <c r="H18" s="88"/>
      <c r="I18" s="44"/>
      <c r="J18" s="88"/>
      <c r="K18" s="44"/>
      <c r="L18" s="88"/>
      <c r="M18" s="44"/>
      <c r="N18" s="88"/>
      <c r="O18" s="44"/>
      <c r="P18" s="88"/>
      <c r="Q18" s="44"/>
      <c r="R18" s="88"/>
      <c r="S18" s="40"/>
      <c r="T18" s="23" t="s">
        <v>101</v>
      </c>
      <c r="U18" s="40"/>
      <c r="V18" s="23" t="s">
        <v>83</v>
      </c>
      <c r="X18" s="23" t="s">
        <v>134</v>
      </c>
    </row>
    <row r="19" spans="1:24" s="2" customFormat="1" ht="6" customHeight="1" x14ac:dyDescent="0.25">
      <c r="A19"/>
      <c r="B19" s="48"/>
      <c r="C19"/>
      <c r="D19" s="49"/>
      <c r="E19" s="46"/>
      <c r="F19" s="49"/>
      <c r="G19" s="46"/>
      <c r="H19" s="49"/>
      <c r="I19" s="46"/>
      <c r="J19" s="37"/>
      <c r="K19" s="46"/>
      <c r="L19" s="37"/>
      <c r="M19" s="46"/>
      <c r="N19" s="37"/>
      <c r="O19" s="46"/>
      <c r="P19" s="37"/>
      <c r="Q19" s="46"/>
      <c r="R19" s="37"/>
      <c r="S19" s="46"/>
      <c r="T19" s="50"/>
      <c r="U19" s="46"/>
      <c r="V19" s="50"/>
      <c r="X19" s="38"/>
    </row>
    <row r="20" spans="1:24" s="2" customFormat="1" ht="15.75" thickBot="1" x14ac:dyDescent="0.3">
      <c r="A20"/>
      <c r="B20"/>
      <c r="C2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U20" s="40"/>
    </row>
    <row r="21" spans="1:24" s="14" customFormat="1" ht="34.5" customHeight="1" thickBot="1" x14ac:dyDescent="0.3">
      <c r="B21" s="8" t="s">
        <v>59</v>
      </c>
      <c r="C21" s="9"/>
      <c r="D21" s="10" t="s">
        <v>128</v>
      </c>
      <c r="E21" s="11"/>
      <c r="F21" s="12" t="s">
        <v>129</v>
      </c>
      <c r="G21" s="13"/>
      <c r="H21" s="12" t="s">
        <v>0</v>
      </c>
      <c r="I21" s="13"/>
      <c r="J21" s="12" t="s">
        <v>130</v>
      </c>
      <c r="K21" s="13"/>
      <c r="L21" s="12" t="s">
        <v>82</v>
      </c>
      <c r="M21" s="13"/>
      <c r="N21" s="12" t="s">
        <v>1</v>
      </c>
      <c r="O21" s="13"/>
      <c r="P21" s="12" t="s">
        <v>2</v>
      </c>
      <c r="Q21" s="11"/>
      <c r="R21" s="12" t="s">
        <v>131</v>
      </c>
      <c r="S21" s="13"/>
      <c r="T21" s="15" t="s">
        <v>93</v>
      </c>
      <c r="U21" s="13"/>
      <c r="V21" s="15" t="s">
        <v>80</v>
      </c>
      <c r="X21" s="15" t="s">
        <v>87</v>
      </c>
    </row>
    <row r="22" spans="1:24" x14ac:dyDescent="0.25">
      <c r="B22" s="16"/>
      <c r="D22" s="39"/>
      <c r="E22" s="39"/>
      <c r="F22" s="87"/>
      <c r="G22" s="39"/>
      <c r="H22" s="87"/>
      <c r="I22" s="39"/>
      <c r="J22" s="39"/>
      <c r="K22" s="39"/>
      <c r="L22" s="39"/>
      <c r="M22" s="39"/>
      <c r="N22" s="80"/>
      <c r="O22" s="39"/>
      <c r="P22" s="80"/>
      <c r="Q22" s="39"/>
      <c r="R22" s="80"/>
      <c r="S22" s="3"/>
      <c r="T22" s="2"/>
      <c r="U22" s="3"/>
      <c r="V22" s="2"/>
      <c r="W22" s="17"/>
    </row>
    <row r="23" spans="1:24" ht="6" customHeight="1" x14ac:dyDescent="0.25">
      <c r="B23" s="74"/>
      <c r="D23" s="69"/>
      <c r="E23" s="39"/>
      <c r="F23" s="86"/>
      <c r="G23" s="39"/>
      <c r="H23" s="86"/>
      <c r="I23" s="39"/>
      <c r="J23" s="69"/>
      <c r="K23" s="39"/>
      <c r="L23" s="69"/>
      <c r="M23" s="39"/>
      <c r="N23" s="79"/>
      <c r="O23" s="80"/>
      <c r="P23" s="79"/>
      <c r="Q23" s="39"/>
      <c r="R23" s="79"/>
      <c r="S23" s="3"/>
      <c r="T23" s="20"/>
      <c r="U23" s="3"/>
      <c r="V23" s="20"/>
      <c r="W23" s="17"/>
      <c r="X23" s="42"/>
    </row>
    <row r="24" spans="1:24" x14ac:dyDescent="0.25">
      <c r="B24" s="26" t="s">
        <v>79</v>
      </c>
      <c r="D24" s="58"/>
      <c r="E24" s="59"/>
      <c r="F24" s="58"/>
      <c r="G24" s="59"/>
      <c r="H24" s="58"/>
      <c r="I24" s="59"/>
      <c r="J24" s="58"/>
      <c r="K24" s="59"/>
      <c r="L24" s="58"/>
      <c r="M24" s="59"/>
      <c r="N24" s="58"/>
      <c r="O24" s="59"/>
      <c r="P24" s="58"/>
      <c r="Q24" s="59"/>
      <c r="R24" s="58"/>
      <c r="S24" s="18"/>
      <c r="T24" s="23"/>
      <c r="U24" s="18"/>
      <c r="V24" s="23"/>
      <c r="W24" s="17"/>
      <c r="X24" s="114" t="s">
        <v>132</v>
      </c>
    </row>
    <row r="25" spans="1:24" x14ac:dyDescent="0.25">
      <c r="B25" s="21" t="s">
        <v>9</v>
      </c>
      <c r="D25" s="58"/>
      <c r="E25" s="59"/>
      <c r="F25" s="58"/>
      <c r="G25" s="59"/>
      <c r="H25" s="58"/>
      <c r="I25" s="59"/>
      <c r="J25" s="58"/>
      <c r="K25" s="59"/>
      <c r="L25" s="58"/>
      <c r="M25" s="59"/>
      <c r="N25" s="58"/>
      <c r="O25" s="59"/>
      <c r="P25" s="58"/>
      <c r="Q25" s="59"/>
      <c r="R25" s="58"/>
      <c r="S25" s="18"/>
      <c r="T25" s="23"/>
      <c r="U25" s="18"/>
      <c r="V25" s="23"/>
      <c r="W25" s="17"/>
      <c r="X25" s="23"/>
    </row>
    <row r="26" spans="1:24" x14ac:dyDescent="0.25">
      <c r="B26" s="25" t="s">
        <v>53</v>
      </c>
      <c r="D26" s="83"/>
      <c r="E26" s="32"/>
      <c r="F26" s="83"/>
      <c r="G26" s="32"/>
      <c r="H26" s="83"/>
      <c r="I26" s="32"/>
      <c r="J26" s="83"/>
      <c r="K26" s="32"/>
      <c r="L26" s="83"/>
      <c r="M26" s="32"/>
      <c r="N26" s="83"/>
      <c r="O26" s="32"/>
      <c r="P26" s="83"/>
      <c r="Q26" s="32"/>
      <c r="R26" s="83"/>
      <c r="S26" s="28"/>
      <c r="T26" s="29" t="s">
        <v>135</v>
      </c>
      <c r="U26" s="28"/>
      <c r="V26" s="22" t="s">
        <v>67</v>
      </c>
      <c r="W26" s="17"/>
      <c r="X26" s="23" t="s">
        <v>4</v>
      </c>
    </row>
    <row r="27" spans="1:24" x14ac:dyDescent="0.25">
      <c r="B27" s="54" t="s">
        <v>136</v>
      </c>
      <c r="D27" s="82"/>
      <c r="E27" s="32"/>
      <c r="F27" s="82"/>
      <c r="G27" s="32"/>
      <c r="H27" s="82"/>
      <c r="I27" s="32"/>
      <c r="J27" s="82"/>
      <c r="K27" s="32"/>
      <c r="L27" s="82"/>
      <c r="M27" s="32"/>
      <c r="N27" s="82"/>
      <c r="O27" s="32"/>
      <c r="P27" s="82"/>
      <c r="Q27" s="32"/>
      <c r="R27" s="82"/>
      <c r="S27" s="28"/>
      <c r="T27" s="22" t="s">
        <v>137</v>
      </c>
      <c r="U27" s="28"/>
      <c r="V27" s="22" t="s">
        <v>138</v>
      </c>
      <c r="W27" s="17"/>
      <c r="X27" s="23" t="s">
        <v>4</v>
      </c>
    </row>
    <row r="28" spans="1:24" x14ac:dyDescent="0.25">
      <c r="B28" s="25" t="s">
        <v>139</v>
      </c>
      <c r="D28" s="82"/>
      <c r="E28" s="59"/>
      <c r="F28" s="82"/>
      <c r="G28" s="59"/>
      <c r="H28" s="82"/>
      <c r="I28" s="59"/>
      <c r="J28" s="82"/>
      <c r="K28" s="59"/>
      <c r="L28" s="82"/>
      <c r="M28" s="59"/>
      <c r="N28" s="82"/>
      <c r="O28" s="59"/>
      <c r="P28" s="82"/>
      <c r="Q28" s="59"/>
      <c r="R28" s="82"/>
      <c r="S28" s="18"/>
      <c r="T28" s="115" t="s">
        <v>140</v>
      </c>
      <c r="U28" s="18"/>
      <c r="V28" s="22" t="s">
        <v>141</v>
      </c>
      <c r="W28" s="17"/>
      <c r="X28" s="23" t="s">
        <v>4</v>
      </c>
    </row>
    <row r="29" spans="1:24" x14ac:dyDescent="0.25">
      <c r="B29" s="21" t="s">
        <v>10</v>
      </c>
      <c r="D29" s="58"/>
      <c r="E29" s="59"/>
      <c r="F29" s="58"/>
      <c r="G29" s="59"/>
      <c r="H29" s="58"/>
      <c r="I29" s="59"/>
      <c r="J29" s="58"/>
      <c r="K29" s="59"/>
      <c r="L29" s="58"/>
      <c r="M29" s="59"/>
      <c r="N29" s="58"/>
      <c r="O29" s="59"/>
      <c r="P29" s="58"/>
      <c r="Q29" s="59"/>
      <c r="R29" s="58"/>
      <c r="S29" s="30"/>
      <c r="T29" s="23"/>
      <c r="U29" s="30"/>
      <c r="V29" s="23"/>
      <c r="W29" s="17"/>
      <c r="X29" s="23"/>
    </row>
    <row r="30" spans="1:24" x14ac:dyDescent="0.25">
      <c r="B30" s="54" t="s">
        <v>11</v>
      </c>
      <c r="D30" s="82"/>
      <c r="E30" s="32"/>
      <c r="F30" s="82"/>
      <c r="G30" s="32"/>
      <c r="H30" s="82"/>
      <c r="I30" s="32"/>
      <c r="J30" s="82"/>
      <c r="K30" s="32"/>
      <c r="L30" s="82"/>
      <c r="M30" s="32"/>
      <c r="N30" s="82"/>
      <c r="O30" s="32"/>
      <c r="P30" s="82"/>
      <c r="Q30" s="32"/>
      <c r="R30" s="82"/>
      <c r="S30" s="32"/>
      <c r="T30" s="31" t="s">
        <v>98</v>
      </c>
      <c r="U30" s="32"/>
      <c r="V30" s="33" t="s">
        <v>12</v>
      </c>
      <c r="W30" s="17"/>
      <c r="X30" s="23" t="s">
        <v>4</v>
      </c>
    </row>
    <row r="31" spans="1:24" x14ac:dyDescent="0.25">
      <c r="B31" s="21" t="s">
        <v>13</v>
      </c>
      <c r="D31" s="58"/>
      <c r="E31" s="59"/>
      <c r="F31" s="58"/>
      <c r="G31" s="59"/>
      <c r="H31" s="58"/>
      <c r="I31" s="59"/>
      <c r="J31" s="58"/>
      <c r="K31" s="59"/>
      <c r="L31" s="58"/>
      <c r="M31" s="59"/>
      <c r="N31" s="58"/>
      <c r="O31" s="59"/>
      <c r="P31" s="58"/>
      <c r="Q31" s="59"/>
      <c r="R31" s="58"/>
      <c r="S31" s="18"/>
      <c r="T31" s="23"/>
      <c r="U31" s="18"/>
      <c r="V31" s="23"/>
      <c r="W31" s="17"/>
      <c r="X31" s="23"/>
    </row>
    <row r="32" spans="1:24" x14ac:dyDescent="0.25">
      <c r="B32" s="54" t="s">
        <v>14</v>
      </c>
      <c r="D32" s="82"/>
      <c r="E32" s="32"/>
      <c r="F32" s="82"/>
      <c r="G32" s="32"/>
      <c r="H32" s="82"/>
      <c r="I32" s="32"/>
      <c r="J32" s="82"/>
      <c r="K32" s="32"/>
      <c r="L32" s="82"/>
      <c r="M32" s="32"/>
      <c r="N32" s="82"/>
      <c r="O32" s="32"/>
      <c r="P32" s="82"/>
      <c r="Q32" s="32"/>
      <c r="R32" s="82"/>
      <c r="S32" s="28"/>
      <c r="T32" s="22" t="s">
        <v>56</v>
      </c>
      <c r="U32" s="28"/>
      <c r="V32" s="22" t="s">
        <v>97</v>
      </c>
      <c r="W32" s="17"/>
      <c r="X32" s="23" t="s">
        <v>4</v>
      </c>
    </row>
    <row r="33" spans="2:24" x14ac:dyDescent="0.25">
      <c r="B33" s="54" t="s">
        <v>15</v>
      </c>
      <c r="D33" s="82"/>
      <c r="E33" s="32"/>
      <c r="F33" s="82"/>
      <c r="G33" s="32"/>
      <c r="H33" s="82"/>
      <c r="I33" s="32"/>
      <c r="J33" s="82"/>
      <c r="K33" s="32"/>
      <c r="L33" s="82"/>
      <c r="M33" s="32"/>
      <c r="N33" s="82"/>
      <c r="O33" s="32"/>
      <c r="P33" s="82"/>
      <c r="Q33" s="32"/>
      <c r="R33" s="82"/>
      <c r="S33" s="28"/>
      <c r="T33" s="22" t="s">
        <v>16</v>
      </c>
      <c r="U33" s="28"/>
      <c r="V33" s="24" t="s">
        <v>68</v>
      </c>
      <c r="W33" s="17"/>
      <c r="X33" s="23" t="s">
        <v>4</v>
      </c>
    </row>
    <row r="34" spans="2:24" ht="15" customHeight="1" x14ac:dyDescent="0.25">
      <c r="B34" s="102"/>
      <c r="D34" s="70"/>
      <c r="E34" s="39"/>
      <c r="F34" s="70"/>
      <c r="G34" s="39"/>
      <c r="H34" s="70"/>
      <c r="I34" s="39"/>
      <c r="J34" s="70"/>
      <c r="K34" s="39"/>
      <c r="L34" s="70"/>
      <c r="M34" s="39"/>
      <c r="N34" s="70"/>
      <c r="O34" s="80"/>
      <c r="P34" s="70"/>
      <c r="Q34" s="39"/>
      <c r="R34" s="70"/>
      <c r="S34" s="3"/>
      <c r="T34" s="23"/>
      <c r="U34" s="3"/>
      <c r="V34" s="23"/>
      <c r="W34" s="17"/>
      <c r="X34" s="34"/>
    </row>
    <row r="35" spans="2:24" x14ac:dyDescent="0.25">
      <c r="B35" s="26" t="s">
        <v>29</v>
      </c>
      <c r="D35" s="58"/>
      <c r="E35" s="59"/>
      <c r="F35" s="58"/>
      <c r="G35" s="59"/>
      <c r="H35" s="58"/>
      <c r="I35" s="59"/>
      <c r="J35" s="58"/>
      <c r="K35" s="59"/>
      <c r="L35" s="58"/>
      <c r="M35" s="59"/>
      <c r="N35" s="58"/>
      <c r="O35" s="59"/>
      <c r="P35" s="58"/>
      <c r="Q35" s="59"/>
      <c r="R35" s="58"/>
      <c r="S35" s="18"/>
      <c r="T35" s="22"/>
      <c r="U35" s="18"/>
      <c r="V35" s="22"/>
      <c r="X35" s="23"/>
    </row>
    <row r="36" spans="2:24" x14ac:dyDescent="0.25">
      <c r="B36" s="54" t="s">
        <v>5</v>
      </c>
      <c r="D36" s="84"/>
      <c r="E36" s="59"/>
      <c r="F36" s="84"/>
      <c r="G36" s="59"/>
      <c r="H36" s="84"/>
      <c r="I36" s="59"/>
      <c r="J36" s="84"/>
      <c r="K36" s="59"/>
      <c r="L36" s="84"/>
      <c r="M36" s="59"/>
      <c r="N36" s="84"/>
      <c r="O36" s="59"/>
      <c r="P36" s="84"/>
      <c r="Q36" s="59"/>
      <c r="R36" s="84"/>
      <c r="S36" s="18"/>
      <c r="T36" s="22" t="s">
        <v>100</v>
      </c>
      <c r="U36" s="18"/>
      <c r="V36" s="22" t="s">
        <v>66</v>
      </c>
      <c r="X36" s="23" t="s">
        <v>4</v>
      </c>
    </row>
    <row r="37" spans="2:24" x14ac:dyDescent="0.25">
      <c r="B37" s="54" t="s">
        <v>30</v>
      </c>
      <c r="D37" s="84"/>
      <c r="E37" s="59"/>
      <c r="F37" s="84"/>
      <c r="G37" s="59"/>
      <c r="H37" s="84"/>
      <c r="I37" s="59"/>
      <c r="J37" s="84"/>
      <c r="K37" s="59"/>
      <c r="L37" s="84"/>
      <c r="M37" s="59"/>
      <c r="N37" s="84"/>
      <c r="O37" s="59"/>
      <c r="P37" s="84"/>
      <c r="Q37" s="59"/>
      <c r="R37" s="84"/>
      <c r="S37" s="18"/>
      <c r="T37" s="22" t="s">
        <v>54</v>
      </c>
      <c r="U37" s="18"/>
      <c r="V37" s="22" t="s">
        <v>31</v>
      </c>
      <c r="X37" s="23" t="s">
        <v>4</v>
      </c>
    </row>
    <row r="38" spans="2:24" x14ac:dyDescent="0.25">
      <c r="B38" s="27"/>
      <c r="D38" s="75"/>
      <c r="E38" s="18"/>
      <c r="F38" s="75"/>
      <c r="G38" s="18"/>
      <c r="H38" s="75"/>
      <c r="I38" s="18"/>
      <c r="J38" s="75"/>
      <c r="K38" s="18"/>
      <c r="L38" s="75"/>
      <c r="M38" s="18"/>
      <c r="N38" s="75"/>
      <c r="O38" s="18"/>
      <c r="P38" s="75"/>
      <c r="Q38" s="18"/>
      <c r="R38" s="75"/>
      <c r="S38" s="18"/>
      <c r="T38" s="22"/>
      <c r="U38" s="18"/>
      <c r="V38" s="22"/>
      <c r="X38" s="23"/>
    </row>
    <row r="39" spans="2:24" x14ac:dyDescent="0.25">
      <c r="B39" s="26" t="s">
        <v>6</v>
      </c>
      <c r="D39" s="75"/>
      <c r="E39" s="18"/>
      <c r="F39" s="75"/>
      <c r="G39" s="18"/>
      <c r="H39" s="75"/>
      <c r="I39" s="18"/>
      <c r="J39" s="75"/>
      <c r="K39" s="18"/>
      <c r="L39" s="75"/>
      <c r="M39" s="18"/>
      <c r="N39" s="75"/>
      <c r="O39" s="18"/>
      <c r="P39" s="75"/>
      <c r="Q39" s="18"/>
      <c r="R39" s="75"/>
      <c r="S39" s="18"/>
      <c r="T39" s="22"/>
      <c r="U39" s="18"/>
      <c r="V39" s="22"/>
      <c r="X39" s="23"/>
    </row>
    <row r="40" spans="2:24" x14ac:dyDescent="0.25">
      <c r="B40" s="55" t="s">
        <v>61</v>
      </c>
      <c r="D40" s="75"/>
      <c r="E40" s="18"/>
      <c r="F40" s="75"/>
      <c r="G40" s="18"/>
      <c r="H40" s="75"/>
      <c r="I40" s="18"/>
      <c r="J40" s="75"/>
      <c r="K40" s="18"/>
      <c r="L40" s="75"/>
      <c r="M40" s="18"/>
      <c r="N40" s="75"/>
      <c r="O40" s="18"/>
      <c r="P40" s="75"/>
      <c r="Q40" s="18"/>
      <c r="R40" s="75"/>
      <c r="S40" s="18"/>
      <c r="T40" s="22"/>
      <c r="U40" s="18"/>
      <c r="V40" s="22"/>
      <c r="X40" s="23"/>
    </row>
    <row r="41" spans="2:24" x14ac:dyDescent="0.25">
      <c r="B41" s="54" t="s">
        <v>51</v>
      </c>
      <c r="D41" s="82"/>
      <c r="E41" s="18"/>
      <c r="F41" s="82"/>
      <c r="G41" s="18"/>
      <c r="H41" s="82"/>
      <c r="I41" s="18"/>
      <c r="J41" s="82"/>
      <c r="K41" s="18"/>
      <c r="L41" s="82"/>
      <c r="M41" s="18"/>
      <c r="N41" s="82"/>
      <c r="O41" s="18"/>
      <c r="P41" s="82"/>
      <c r="Q41" s="18"/>
      <c r="R41" s="82"/>
      <c r="S41" s="18"/>
      <c r="T41" s="33" t="s">
        <v>32</v>
      </c>
      <c r="U41" s="18"/>
      <c r="V41" s="24" t="s">
        <v>33</v>
      </c>
      <c r="X41" s="23" t="s">
        <v>4</v>
      </c>
    </row>
    <row r="42" spans="2:24" x14ac:dyDescent="0.25">
      <c r="B42" s="54" t="s">
        <v>48</v>
      </c>
      <c r="D42" s="82"/>
      <c r="E42" s="59"/>
      <c r="F42" s="82"/>
      <c r="G42" s="59"/>
      <c r="H42" s="82"/>
      <c r="I42" s="59"/>
      <c r="J42" s="82"/>
      <c r="K42" s="59"/>
      <c r="L42" s="82"/>
      <c r="M42" s="59"/>
      <c r="N42" s="82"/>
      <c r="O42" s="59"/>
      <c r="P42" s="82"/>
      <c r="Q42" s="59"/>
      <c r="R42" s="82"/>
      <c r="S42" s="18"/>
      <c r="T42" s="22" t="s">
        <v>35</v>
      </c>
      <c r="U42" s="18"/>
      <c r="V42" s="56"/>
      <c r="X42" s="23" t="s">
        <v>4</v>
      </c>
    </row>
    <row r="43" spans="2:24" x14ac:dyDescent="0.25">
      <c r="B43" s="54" t="s">
        <v>34</v>
      </c>
      <c r="D43" s="82"/>
      <c r="E43" s="59"/>
      <c r="F43" s="82"/>
      <c r="G43" s="59"/>
      <c r="H43" s="82"/>
      <c r="I43" s="59"/>
      <c r="J43" s="82"/>
      <c r="K43" s="59"/>
      <c r="L43" s="82"/>
      <c r="M43" s="59"/>
      <c r="N43" s="82"/>
      <c r="O43" s="59"/>
      <c r="P43" s="82"/>
      <c r="Q43" s="59"/>
      <c r="R43" s="82"/>
      <c r="S43" s="18"/>
      <c r="T43" s="22" t="s">
        <v>55</v>
      </c>
      <c r="U43" s="18"/>
      <c r="V43" s="24" t="s">
        <v>65</v>
      </c>
      <c r="X43" s="23" t="s">
        <v>4</v>
      </c>
    </row>
    <row r="44" spans="2:24" x14ac:dyDescent="0.25">
      <c r="B44" s="54"/>
      <c r="D44" s="58"/>
      <c r="E44" s="59"/>
      <c r="F44" s="58"/>
      <c r="G44" s="59"/>
      <c r="H44" s="58"/>
      <c r="I44" s="59"/>
      <c r="J44" s="58"/>
      <c r="K44" s="59"/>
      <c r="L44" s="58"/>
      <c r="M44" s="59"/>
      <c r="N44" s="58"/>
      <c r="O44" s="59"/>
      <c r="P44" s="58"/>
      <c r="Q44" s="59"/>
      <c r="R44" s="58"/>
      <c r="S44" s="18"/>
      <c r="T44" s="22"/>
      <c r="U44" s="18"/>
      <c r="V44" s="22"/>
      <c r="X44" s="23"/>
    </row>
    <row r="45" spans="2:24" x14ac:dyDescent="0.25">
      <c r="B45" s="57" t="s">
        <v>99</v>
      </c>
      <c r="D45" s="58"/>
      <c r="E45" s="59"/>
      <c r="F45" s="58"/>
      <c r="G45" s="59"/>
      <c r="H45" s="58"/>
      <c r="I45" s="59"/>
      <c r="J45" s="58"/>
      <c r="K45" s="59"/>
      <c r="L45" s="58"/>
      <c r="M45" s="59"/>
      <c r="N45" s="58"/>
      <c r="O45" s="59"/>
      <c r="P45" s="58"/>
      <c r="Q45" s="59"/>
      <c r="R45" s="58"/>
      <c r="S45" s="18"/>
      <c r="T45" s="22"/>
      <c r="U45" s="18"/>
      <c r="V45" s="22"/>
      <c r="X45" s="23"/>
    </row>
    <row r="46" spans="2:24" x14ac:dyDescent="0.25">
      <c r="B46" s="54" t="s">
        <v>50</v>
      </c>
      <c r="D46" s="82"/>
      <c r="E46" s="59"/>
      <c r="F46" s="82"/>
      <c r="G46" s="59"/>
      <c r="H46" s="82"/>
      <c r="I46" s="59"/>
      <c r="J46" s="82"/>
      <c r="K46" s="59"/>
      <c r="L46" s="82"/>
      <c r="M46" s="59"/>
      <c r="N46" s="82"/>
      <c r="O46" s="59"/>
      <c r="P46" s="82"/>
      <c r="Q46" s="59"/>
      <c r="R46" s="82"/>
      <c r="S46" s="18"/>
      <c r="T46" s="24" t="s">
        <v>49</v>
      </c>
      <c r="U46" s="18"/>
      <c r="V46" s="24"/>
      <c r="X46" s="23" t="s">
        <v>4</v>
      </c>
    </row>
    <row r="47" spans="2:24" x14ac:dyDescent="0.25">
      <c r="B47" s="25" t="s">
        <v>36</v>
      </c>
      <c r="D47" s="82"/>
      <c r="E47" s="59"/>
      <c r="F47" s="82"/>
      <c r="G47" s="59"/>
      <c r="H47" s="82"/>
      <c r="I47" s="59"/>
      <c r="J47" s="82"/>
      <c r="K47" s="59"/>
      <c r="L47" s="82"/>
      <c r="M47" s="59"/>
      <c r="N47" s="82"/>
      <c r="O47" s="59"/>
      <c r="P47" s="82"/>
      <c r="Q47" s="59"/>
      <c r="R47" s="82"/>
      <c r="S47" s="18"/>
      <c r="T47" s="22" t="s">
        <v>52</v>
      </c>
      <c r="U47" s="18"/>
      <c r="V47" s="23"/>
      <c r="X47" s="23" t="s">
        <v>4</v>
      </c>
    </row>
    <row r="48" spans="2:24" x14ac:dyDescent="0.25">
      <c r="B48" s="34"/>
      <c r="D48" s="58"/>
      <c r="E48" s="59"/>
      <c r="F48" s="58"/>
      <c r="G48" s="59"/>
      <c r="H48" s="58"/>
      <c r="I48" s="59"/>
      <c r="J48" s="58"/>
      <c r="K48" s="59"/>
      <c r="L48" s="58"/>
      <c r="M48" s="59"/>
      <c r="N48" s="58"/>
      <c r="O48" s="59"/>
      <c r="P48" s="58"/>
      <c r="Q48" s="59"/>
      <c r="R48" s="58"/>
      <c r="S48" s="18"/>
      <c r="T48" s="22"/>
      <c r="U48" s="18"/>
      <c r="V48" s="22"/>
      <c r="X48" s="23"/>
    </row>
    <row r="49" spans="2:24" x14ac:dyDescent="0.25">
      <c r="B49" s="26" t="s">
        <v>37</v>
      </c>
      <c r="D49" s="58"/>
      <c r="E49" s="59"/>
      <c r="F49" s="58"/>
      <c r="G49" s="59"/>
      <c r="H49" s="58"/>
      <c r="I49" s="59"/>
      <c r="J49" s="58"/>
      <c r="K49" s="59"/>
      <c r="L49" s="58"/>
      <c r="M49" s="59"/>
      <c r="N49" s="58"/>
      <c r="O49" s="59"/>
      <c r="P49" s="58"/>
      <c r="Q49" s="59"/>
      <c r="R49" s="58"/>
      <c r="S49" s="18"/>
      <c r="T49" s="22"/>
      <c r="U49" s="18"/>
      <c r="V49" s="22"/>
      <c r="X49" s="114" t="s">
        <v>132</v>
      </c>
    </row>
    <row r="50" spans="2:24" x14ac:dyDescent="0.25">
      <c r="B50" s="60" t="s">
        <v>47</v>
      </c>
      <c r="D50" s="58"/>
      <c r="E50" s="59"/>
      <c r="F50" s="58"/>
      <c r="G50" s="59"/>
      <c r="H50" s="58"/>
      <c r="I50" s="59"/>
      <c r="J50" s="58"/>
      <c r="K50" s="59"/>
      <c r="L50" s="58"/>
      <c r="M50" s="59"/>
      <c r="N50" s="58"/>
      <c r="O50" s="59"/>
      <c r="P50" s="58"/>
      <c r="Q50" s="59"/>
      <c r="R50" s="58"/>
      <c r="S50" s="18"/>
      <c r="T50" s="22"/>
      <c r="U50" s="18"/>
      <c r="V50" s="22"/>
      <c r="X50" s="23"/>
    </row>
    <row r="51" spans="2:24" x14ac:dyDescent="0.25">
      <c r="B51" s="54" t="s">
        <v>96</v>
      </c>
      <c r="D51" s="77"/>
      <c r="E51" s="59"/>
      <c r="F51" s="77"/>
      <c r="G51" s="59"/>
      <c r="H51" s="77"/>
      <c r="I51" s="59"/>
      <c r="J51" s="77"/>
      <c r="K51" s="59"/>
      <c r="L51" s="77"/>
      <c r="M51" s="59"/>
      <c r="N51" s="77"/>
      <c r="O51" s="59"/>
      <c r="P51" s="77"/>
      <c r="Q51" s="59"/>
      <c r="R51" s="77"/>
      <c r="S51" s="18"/>
      <c r="T51" s="22" t="s">
        <v>88</v>
      </c>
      <c r="U51" s="18"/>
      <c r="V51" s="22" t="s">
        <v>38</v>
      </c>
      <c r="X51" s="23" t="s">
        <v>4</v>
      </c>
    </row>
    <row r="52" spans="2:24" x14ac:dyDescent="0.25">
      <c r="B52" s="54" t="s">
        <v>142</v>
      </c>
      <c r="D52" s="77"/>
      <c r="E52" s="32"/>
      <c r="F52" s="77"/>
      <c r="G52" s="32"/>
      <c r="H52" s="77"/>
      <c r="I52" s="32"/>
      <c r="J52" s="77"/>
      <c r="K52" s="32"/>
      <c r="L52" s="77"/>
      <c r="M52" s="32"/>
      <c r="N52" s="77"/>
      <c r="O52" s="32"/>
      <c r="P52" s="77"/>
      <c r="Q52" s="32"/>
      <c r="R52" s="77"/>
      <c r="S52" s="28"/>
      <c r="T52" s="115" t="s">
        <v>143</v>
      </c>
      <c r="U52" s="28"/>
      <c r="V52" s="22" t="s">
        <v>144</v>
      </c>
      <c r="X52" s="23" t="s">
        <v>4</v>
      </c>
    </row>
    <row r="53" spans="2:24" x14ac:dyDescent="0.25">
      <c r="B53" s="61" t="s">
        <v>62</v>
      </c>
      <c r="D53" s="58"/>
      <c r="E53" s="59"/>
      <c r="F53" s="58"/>
      <c r="G53" s="59"/>
      <c r="H53" s="58"/>
      <c r="I53" s="59"/>
      <c r="J53" s="58"/>
      <c r="K53" s="59"/>
      <c r="L53" s="58"/>
      <c r="M53" s="59"/>
      <c r="N53" s="58"/>
      <c r="O53" s="59"/>
      <c r="P53" s="58"/>
      <c r="Q53" s="59"/>
      <c r="R53" s="58"/>
      <c r="S53" s="18"/>
      <c r="T53" s="22"/>
      <c r="U53" s="18"/>
      <c r="V53" s="22"/>
      <c r="X53" s="23"/>
    </row>
    <row r="54" spans="2:24" x14ac:dyDescent="0.25">
      <c r="B54" s="54" t="s">
        <v>69</v>
      </c>
      <c r="D54" s="82"/>
      <c r="E54" s="59"/>
      <c r="F54" s="82"/>
      <c r="G54" s="59"/>
      <c r="H54" s="82"/>
      <c r="I54" s="59"/>
      <c r="J54" s="82"/>
      <c r="K54" s="59"/>
      <c r="L54" s="82"/>
      <c r="M54" s="59"/>
      <c r="N54" s="82"/>
      <c r="O54" s="59"/>
      <c r="P54" s="82"/>
      <c r="Q54" s="59"/>
      <c r="R54" s="82"/>
      <c r="S54" s="18"/>
      <c r="T54" s="33" t="s">
        <v>70</v>
      </c>
      <c r="U54" s="18"/>
      <c r="V54" s="33" t="s">
        <v>39</v>
      </c>
      <c r="X54" s="23" t="s">
        <v>4</v>
      </c>
    </row>
    <row r="55" spans="2:24" ht="15" customHeight="1" x14ac:dyDescent="0.25">
      <c r="B55" s="54" t="s">
        <v>145</v>
      </c>
      <c r="D55" s="88"/>
      <c r="E55" s="59"/>
      <c r="F55" s="88"/>
      <c r="G55" s="59"/>
      <c r="H55" s="88"/>
      <c r="I55" s="59"/>
      <c r="J55" s="88"/>
      <c r="K55" s="59"/>
      <c r="L55" s="88"/>
      <c r="M55" s="59"/>
      <c r="N55" s="88"/>
      <c r="O55" s="59"/>
      <c r="P55" s="88"/>
      <c r="Q55" s="59"/>
      <c r="R55" s="88"/>
      <c r="S55" s="18"/>
      <c r="T55" s="22" t="s">
        <v>146</v>
      </c>
      <c r="U55" s="18"/>
      <c r="V55" s="22" t="s">
        <v>147</v>
      </c>
      <c r="X55" s="23" t="s">
        <v>4</v>
      </c>
    </row>
    <row r="56" spans="2:24" ht="15" customHeight="1" x14ac:dyDescent="0.25">
      <c r="B56" s="62" t="s">
        <v>46</v>
      </c>
      <c r="D56" s="58"/>
      <c r="E56" s="59"/>
      <c r="F56" s="58"/>
      <c r="G56" s="59"/>
      <c r="H56" s="58"/>
      <c r="I56" s="59"/>
      <c r="J56" s="58"/>
      <c r="K56" s="59"/>
      <c r="L56" s="58"/>
      <c r="M56" s="59"/>
      <c r="N56" s="58"/>
      <c r="O56" s="59"/>
      <c r="P56" s="58"/>
      <c r="Q56" s="59"/>
      <c r="R56" s="58"/>
      <c r="S56" s="18"/>
      <c r="T56" s="22"/>
      <c r="U56" s="18"/>
      <c r="V56" s="22"/>
      <c r="X56" s="23"/>
    </row>
    <row r="57" spans="2:24" x14ac:dyDescent="0.25">
      <c r="B57" s="54" t="s">
        <v>58</v>
      </c>
      <c r="D57" s="82"/>
      <c r="E57" s="32"/>
      <c r="F57" s="82"/>
      <c r="G57" s="32"/>
      <c r="H57" s="82"/>
      <c r="I57" s="32"/>
      <c r="J57" s="82"/>
      <c r="K57" s="32"/>
      <c r="L57" s="82"/>
      <c r="M57" s="32"/>
      <c r="N57" s="82"/>
      <c r="O57" s="32"/>
      <c r="P57" s="82"/>
      <c r="Q57" s="32"/>
      <c r="R57" s="82"/>
      <c r="S57" s="28"/>
      <c r="T57" s="24" t="s">
        <v>7</v>
      </c>
      <c r="U57" s="28"/>
      <c r="V57" s="22" t="s">
        <v>8</v>
      </c>
      <c r="X57" s="23" t="s">
        <v>4</v>
      </c>
    </row>
    <row r="58" spans="2:24" ht="15" customHeight="1" x14ac:dyDescent="0.25">
      <c r="B58" s="25" t="s">
        <v>57</v>
      </c>
      <c r="D58" s="82"/>
      <c r="E58" s="59"/>
      <c r="F58" s="82"/>
      <c r="G58" s="59"/>
      <c r="H58" s="82"/>
      <c r="I58" s="59"/>
      <c r="J58" s="82"/>
      <c r="K58" s="59"/>
      <c r="L58" s="82"/>
      <c r="M58" s="59"/>
      <c r="N58" s="82"/>
      <c r="O58" s="59"/>
      <c r="P58" s="82"/>
      <c r="Q58" s="59"/>
      <c r="R58" s="82"/>
      <c r="S58" s="18"/>
      <c r="T58" s="33" t="s">
        <v>40</v>
      </c>
      <c r="U58" s="18"/>
      <c r="V58" s="22" t="s">
        <v>16</v>
      </c>
      <c r="X58" s="23" t="s">
        <v>41</v>
      </c>
    </row>
    <row r="59" spans="2:24" ht="15" customHeight="1" x14ac:dyDescent="0.25">
      <c r="B59" s="60" t="s">
        <v>148</v>
      </c>
      <c r="D59" s="116"/>
      <c r="E59" s="32"/>
      <c r="F59" s="116"/>
      <c r="G59" s="32"/>
      <c r="H59" s="116"/>
      <c r="I59" s="32"/>
      <c r="J59" s="116"/>
      <c r="K59" s="32"/>
      <c r="L59" s="116"/>
      <c r="M59" s="32"/>
      <c r="N59" s="116"/>
      <c r="O59" s="32"/>
      <c r="P59" s="116"/>
      <c r="Q59" s="32"/>
      <c r="R59" s="116"/>
      <c r="S59" s="28"/>
      <c r="T59" s="22"/>
      <c r="U59" s="28"/>
      <c r="V59" s="22"/>
      <c r="X59" s="23"/>
    </row>
    <row r="60" spans="2:24" ht="15" customHeight="1" x14ac:dyDescent="0.25">
      <c r="B60" s="54" t="s">
        <v>149</v>
      </c>
      <c r="D60" s="88"/>
      <c r="E60" s="59"/>
      <c r="F60" s="88"/>
      <c r="G60" s="59"/>
      <c r="H60" s="88"/>
      <c r="I60" s="59"/>
      <c r="J60" s="88"/>
      <c r="K60" s="59"/>
      <c r="L60" s="88"/>
      <c r="M60" s="59"/>
      <c r="N60" s="88"/>
      <c r="O60" s="32"/>
      <c r="P60" s="88"/>
      <c r="Q60" s="59"/>
      <c r="R60" s="88"/>
      <c r="S60" s="18"/>
      <c r="T60" s="33" t="s">
        <v>150</v>
      </c>
      <c r="U60" s="18"/>
      <c r="V60" s="33"/>
      <c r="X60" s="23" t="s">
        <v>4</v>
      </c>
    </row>
    <row r="61" spans="2:24" ht="15" customHeight="1" x14ac:dyDescent="0.25">
      <c r="B61" s="54" t="s">
        <v>151</v>
      </c>
      <c r="D61" s="88"/>
      <c r="E61" s="59"/>
      <c r="F61" s="88"/>
      <c r="G61" s="59"/>
      <c r="H61" s="88"/>
      <c r="I61" s="59"/>
      <c r="J61" s="88"/>
      <c r="K61" s="59"/>
      <c r="L61" s="88"/>
      <c r="M61" s="59"/>
      <c r="N61" s="88"/>
      <c r="O61" s="32"/>
      <c r="P61" s="88"/>
      <c r="Q61" s="59"/>
      <c r="R61" s="88"/>
      <c r="S61" s="18"/>
      <c r="T61" s="33" t="s">
        <v>152</v>
      </c>
      <c r="U61" s="18"/>
      <c r="V61" s="33"/>
      <c r="X61" s="23" t="s">
        <v>4</v>
      </c>
    </row>
    <row r="62" spans="2:24" ht="15" customHeight="1" x14ac:dyDescent="0.25">
      <c r="B62" s="54" t="s">
        <v>153</v>
      </c>
      <c r="D62" s="89"/>
      <c r="E62" s="59"/>
      <c r="F62" s="89"/>
      <c r="G62" s="59"/>
      <c r="H62" s="89"/>
      <c r="I62" s="59"/>
      <c r="J62" s="89"/>
      <c r="K62" s="59"/>
      <c r="L62" s="89"/>
      <c r="M62" s="59"/>
      <c r="N62" s="89"/>
      <c r="O62" s="59"/>
      <c r="P62" s="89"/>
      <c r="Q62" s="59"/>
      <c r="R62" s="89"/>
      <c r="S62" s="18"/>
      <c r="T62" s="22" t="s">
        <v>154</v>
      </c>
      <c r="U62" s="18"/>
      <c r="V62" s="22" t="s">
        <v>155</v>
      </c>
      <c r="X62" s="23" t="s">
        <v>4</v>
      </c>
    </row>
    <row r="63" spans="2:24" x14ac:dyDescent="0.25">
      <c r="B63" s="63"/>
      <c r="D63" s="58"/>
      <c r="E63" s="59"/>
      <c r="F63" s="58"/>
      <c r="G63" s="59"/>
      <c r="H63" s="58"/>
      <c r="I63" s="59"/>
      <c r="J63" s="58"/>
      <c r="K63" s="59"/>
      <c r="L63" s="58"/>
      <c r="M63" s="59"/>
      <c r="N63" s="58"/>
      <c r="O63" s="59"/>
      <c r="P63" s="58"/>
      <c r="Q63" s="59"/>
      <c r="R63" s="58"/>
      <c r="S63" s="18"/>
      <c r="T63" s="22"/>
      <c r="U63" s="18"/>
      <c r="V63" s="22"/>
      <c r="X63" s="23"/>
    </row>
    <row r="64" spans="2:24" x14ac:dyDescent="0.25">
      <c r="B64" s="26" t="s">
        <v>42</v>
      </c>
      <c r="D64" s="58"/>
      <c r="E64" s="59"/>
      <c r="F64" s="58"/>
      <c r="G64" s="59"/>
      <c r="H64" s="58"/>
      <c r="I64" s="59"/>
      <c r="J64" s="58"/>
      <c r="K64" s="59"/>
      <c r="L64" s="58"/>
      <c r="M64" s="59"/>
      <c r="N64" s="58"/>
      <c r="O64" s="59"/>
      <c r="P64" s="58"/>
      <c r="Q64" s="59"/>
      <c r="R64" s="58"/>
      <c r="S64" s="18"/>
      <c r="T64" s="22"/>
      <c r="U64" s="18"/>
      <c r="V64" s="22"/>
      <c r="X64" s="23"/>
    </row>
    <row r="65" spans="1:32" x14ac:dyDescent="0.25">
      <c r="B65" s="54" t="s">
        <v>71</v>
      </c>
      <c r="D65" s="77"/>
      <c r="E65" s="59"/>
      <c r="F65" s="77"/>
      <c r="G65" s="59"/>
      <c r="H65" s="77"/>
      <c r="I65" s="59"/>
      <c r="J65" s="77"/>
      <c r="K65" s="59"/>
      <c r="L65" s="77"/>
      <c r="M65" s="59"/>
      <c r="N65" s="77"/>
      <c r="O65" s="59"/>
      <c r="P65" s="77"/>
      <c r="Q65" s="59"/>
      <c r="R65" s="77"/>
      <c r="S65" s="18"/>
      <c r="T65" s="22" t="s">
        <v>95</v>
      </c>
      <c r="U65" s="18"/>
      <c r="V65" s="22"/>
      <c r="X65" s="23" t="s">
        <v>4</v>
      </c>
    </row>
    <row r="66" spans="1:32" x14ac:dyDescent="0.25">
      <c r="B66" s="64"/>
      <c r="D66" s="58"/>
      <c r="E66" s="59"/>
      <c r="F66" s="58"/>
      <c r="G66" s="59"/>
      <c r="H66" s="58"/>
      <c r="I66" s="59"/>
      <c r="J66" s="58"/>
      <c r="K66" s="59"/>
      <c r="L66" s="58"/>
      <c r="M66" s="59"/>
      <c r="N66" s="58"/>
      <c r="O66" s="59"/>
      <c r="P66" s="58"/>
      <c r="Q66" s="59"/>
      <c r="R66" s="58"/>
      <c r="S66" s="18"/>
      <c r="T66" s="22"/>
      <c r="U66" s="18"/>
      <c r="V66" s="22"/>
      <c r="X66" s="23"/>
    </row>
    <row r="67" spans="1:32" x14ac:dyDescent="0.25">
      <c r="B67" s="26" t="s">
        <v>43</v>
      </c>
      <c r="D67" s="58"/>
      <c r="E67" s="59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18"/>
      <c r="T67" s="22"/>
      <c r="U67" s="18"/>
      <c r="V67" s="22"/>
      <c r="X67" s="23"/>
    </row>
    <row r="68" spans="1:32" x14ac:dyDescent="0.25">
      <c r="B68" s="54" t="s">
        <v>72</v>
      </c>
      <c r="D68" s="77"/>
      <c r="E68" s="59"/>
      <c r="F68" s="77"/>
      <c r="G68" s="59"/>
      <c r="H68" s="77"/>
      <c r="I68" s="59"/>
      <c r="J68" s="77"/>
      <c r="K68" s="59"/>
      <c r="L68" s="77"/>
      <c r="M68" s="59"/>
      <c r="N68" s="77"/>
      <c r="O68" s="59"/>
      <c r="P68" s="77"/>
      <c r="Q68" s="59"/>
      <c r="R68" s="77"/>
      <c r="S68" s="18"/>
      <c r="T68" s="22" t="s">
        <v>94</v>
      </c>
      <c r="U68" s="18"/>
      <c r="V68" s="22" t="s">
        <v>44</v>
      </c>
      <c r="X68" s="23" t="s">
        <v>4</v>
      </c>
    </row>
    <row r="69" spans="1:32" ht="6" customHeight="1" x14ac:dyDescent="0.25">
      <c r="B69" s="35"/>
      <c r="D69" s="36"/>
      <c r="E69" s="18"/>
      <c r="F69" s="81"/>
      <c r="G69" s="18"/>
      <c r="H69" s="81"/>
      <c r="I69" s="18"/>
      <c r="J69" s="81"/>
      <c r="K69" s="18"/>
      <c r="L69" s="81"/>
      <c r="M69" s="18"/>
      <c r="N69" s="81"/>
      <c r="O69" s="18"/>
      <c r="P69" s="81"/>
      <c r="Q69" s="18"/>
      <c r="R69" s="81"/>
      <c r="S69" s="18"/>
      <c r="T69" s="37"/>
      <c r="U69" s="18"/>
      <c r="V69" s="37"/>
      <c r="X69" s="38"/>
    </row>
    <row r="70" spans="1:32" s="2" customFormat="1" ht="15" customHeight="1" thickBot="1" x14ac:dyDescent="0.3">
      <c r="A70"/>
      <c r="B70"/>
      <c r="C70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80"/>
      <c r="O70" s="39"/>
      <c r="P70" s="80"/>
      <c r="Q70" s="39"/>
      <c r="R70" s="80"/>
      <c r="S70" s="39"/>
      <c r="U70" s="39"/>
    </row>
    <row r="71" spans="1:32" s="65" customFormat="1" ht="34.5" customHeight="1" thickBot="1" x14ac:dyDescent="0.35">
      <c r="B71" s="8" t="s">
        <v>78</v>
      </c>
      <c r="D71" s="10" t="s">
        <v>128</v>
      </c>
      <c r="E71" s="11"/>
      <c r="F71" s="12" t="s">
        <v>129</v>
      </c>
      <c r="G71" s="13"/>
      <c r="H71" s="12" t="s">
        <v>0</v>
      </c>
      <c r="I71" s="13"/>
      <c r="J71" s="12" t="s">
        <v>130</v>
      </c>
      <c r="K71" s="13"/>
      <c r="L71" s="12" t="s">
        <v>82</v>
      </c>
      <c r="M71" s="13"/>
      <c r="N71" s="12" t="s">
        <v>1</v>
      </c>
      <c r="O71" s="13"/>
      <c r="P71" s="12" t="s">
        <v>2</v>
      </c>
      <c r="Q71" s="11"/>
      <c r="R71" s="12" t="s">
        <v>131</v>
      </c>
      <c r="S71" s="11"/>
      <c r="T71" s="15" t="s">
        <v>93</v>
      </c>
      <c r="U71" s="11"/>
      <c r="V71" s="15" t="s">
        <v>80</v>
      </c>
      <c r="W71" s="66"/>
      <c r="X71" s="15" t="s">
        <v>87</v>
      </c>
    </row>
    <row r="72" spans="1:32" ht="15" customHeight="1" x14ac:dyDescent="0.25">
      <c r="B72" s="41"/>
      <c r="D72" s="39"/>
      <c r="E72" s="39"/>
      <c r="F72" s="39"/>
      <c r="G72" s="39"/>
      <c r="H72" s="39"/>
      <c r="I72" s="39"/>
      <c r="J72" s="40"/>
      <c r="K72" s="39"/>
      <c r="L72" s="40"/>
      <c r="M72" s="39"/>
      <c r="N72" s="80"/>
      <c r="O72" s="39"/>
      <c r="P72" s="80"/>
      <c r="Q72" s="39"/>
      <c r="R72" s="80"/>
      <c r="S72" s="39"/>
      <c r="T72" s="2"/>
      <c r="U72" s="39"/>
      <c r="V72" s="2"/>
      <c r="Y72" s="68"/>
      <c r="AF72" s="68"/>
    </row>
    <row r="73" spans="1:32" ht="6" customHeight="1" x14ac:dyDescent="0.25">
      <c r="B73" s="73"/>
      <c r="D73" s="69"/>
      <c r="E73" s="39"/>
      <c r="F73" s="69"/>
      <c r="G73" s="39"/>
      <c r="H73" s="69"/>
      <c r="I73" s="39"/>
      <c r="J73" s="19"/>
      <c r="K73" s="39"/>
      <c r="L73" s="19"/>
      <c r="M73" s="39"/>
      <c r="N73" s="79"/>
      <c r="O73" s="39"/>
      <c r="P73" s="79"/>
      <c r="Q73" s="39"/>
      <c r="R73" s="79"/>
      <c r="S73" s="39"/>
      <c r="T73" s="20"/>
      <c r="U73" s="39"/>
      <c r="V73" s="20"/>
      <c r="X73" s="42"/>
      <c r="Y73" s="68"/>
      <c r="AF73" s="68"/>
    </row>
    <row r="74" spans="1:32" x14ac:dyDescent="0.25">
      <c r="B74" s="25" t="s">
        <v>89</v>
      </c>
      <c r="D74" s="78"/>
      <c r="E74" s="39"/>
      <c r="F74" s="78"/>
      <c r="G74" s="39"/>
      <c r="H74" s="78"/>
      <c r="I74" s="39"/>
      <c r="J74" s="78"/>
      <c r="K74" s="39"/>
      <c r="L74" s="78"/>
      <c r="M74" s="39"/>
      <c r="N74" s="78"/>
      <c r="O74" s="39"/>
      <c r="P74" s="78"/>
      <c r="Q74" s="39"/>
      <c r="R74" s="78"/>
      <c r="S74" s="39"/>
      <c r="T74" s="22" t="s">
        <v>156</v>
      </c>
      <c r="U74" s="39"/>
      <c r="V74" s="22" t="s">
        <v>86</v>
      </c>
      <c r="X74" s="23" t="s">
        <v>4</v>
      </c>
      <c r="Y74" s="51"/>
      <c r="AF74" s="51"/>
    </row>
    <row r="75" spans="1:32" x14ac:dyDescent="0.25">
      <c r="B75" s="25" t="s">
        <v>90</v>
      </c>
      <c r="D75" s="77"/>
      <c r="E75" s="39"/>
      <c r="F75" s="77"/>
      <c r="G75" s="39"/>
      <c r="H75" s="77"/>
      <c r="I75" s="39"/>
      <c r="J75" s="77"/>
      <c r="K75" s="39"/>
      <c r="L75" s="77"/>
      <c r="M75" s="39"/>
      <c r="N75" s="77"/>
      <c r="O75" s="39"/>
      <c r="P75" s="77"/>
      <c r="Q75" s="39"/>
      <c r="R75" s="77"/>
      <c r="S75" s="39"/>
      <c r="T75" s="23" t="s">
        <v>84</v>
      </c>
      <c r="U75" s="39"/>
      <c r="V75" s="23" t="s">
        <v>45</v>
      </c>
      <c r="X75" s="23" t="s">
        <v>4</v>
      </c>
      <c r="Y75" s="51"/>
      <c r="AF75" s="51"/>
    </row>
    <row r="76" spans="1:32" x14ac:dyDescent="0.25">
      <c r="B76" s="25" t="s">
        <v>91</v>
      </c>
      <c r="D76" s="77"/>
      <c r="E76" s="39"/>
      <c r="F76" s="77"/>
      <c r="G76" s="39"/>
      <c r="H76" s="77"/>
      <c r="I76" s="39"/>
      <c r="J76" s="77"/>
      <c r="K76" s="39"/>
      <c r="L76" s="77"/>
      <c r="M76" s="39"/>
      <c r="N76" s="77"/>
      <c r="O76" s="39"/>
      <c r="P76" s="77"/>
      <c r="Q76" s="39"/>
      <c r="R76" s="77"/>
      <c r="S76" s="39"/>
      <c r="T76" s="23" t="s">
        <v>85</v>
      </c>
      <c r="U76" s="39"/>
      <c r="V76" s="23" t="s">
        <v>45</v>
      </c>
      <c r="X76" s="23" t="s">
        <v>4</v>
      </c>
      <c r="Y76" s="51"/>
      <c r="AF76" s="51"/>
    </row>
    <row r="77" spans="1:32" s="17" customFormat="1" ht="15" customHeight="1" x14ac:dyDescent="0.25">
      <c r="B77" s="25" t="s">
        <v>92</v>
      </c>
      <c r="D77" s="77"/>
      <c r="E77" s="39"/>
      <c r="F77" s="77"/>
      <c r="G77" s="39"/>
      <c r="H77" s="77"/>
      <c r="I77" s="39"/>
      <c r="J77" s="77"/>
      <c r="K77" s="39"/>
      <c r="L77" s="77"/>
      <c r="M77" s="39"/>
      <c r="N77" s="77"/>
      <c r="O77" s="39"/>
      <c r="P77" s="77"/>
      <c r="Q77" s="39"/>
      <c r="R77" s="77"/>
      <c r="S77" s="39"/>
      <c r="T77" s="70" t="s">
        <v>84</v>
      </c>
      <c r="U77" s="39"/>
      <c r="V77" s="23" t="s">
        <v>45</v>
      </c>
      <c r="W77" s="3"/>
      <c r="X77" s="23" t="s">
        <v>4</v>
      </c>
      <c r="Y77" s="71"/>
      <c r="AF77" s="71"/>
    </row>
    <row r="78" spans="1:32" ht="6" customHeight="1" x14ac:dyDescent="0.25">
      <c r="B78" s="72"/>
      <c r="D78" s="38"/>
      <c r="F78" s="38"/>
      <c r="H78" s="38"/>
      <c r="J78" s="38"/>
      <c r="L78" s="38"/>
      <c r="N78" s="38"/>
      <c r="P78" s="38"/>
      <c r="R78" s="38"/>
      <c r="T78" s="38"/>
      <c r="V78" s="38"/>
      <c r="W78"/>
      <c r="X78" s="38"/>
      <c r="Y78" s="51"/>
      <c r="AF78" s="51"/>
    </row>
    <row r="79" spans="1:32" ht="9.75" customHeight="1" x14ac:dyDescent="0.25">
      <c r="T79" s="52"/>
      <c r="V79" s="52"/>
      <c r="Y79" s="51"/>
      <c r="AF79" s="51"/>
    </row>
    <row r="80" spans="1:32" x14ac:dyDescent="0.25">
      <c r="T80" s="52"/>
      <c r="V80" s="52"/>
      <c r="Y80" s="51"/>
      <c r="AF80" s="51"/>
    </row>
    <row r="81" spans="20:32" x14ac:dyDescent="0.25">
      <c r="T81" s="52"/>
      <c r="V81" s="52"/>
      <c r="Y81" s="51"/>
      <c r="AF81" s="51"/>
    </row>
    <row r="82" spans="20:32" x14ac:dyDescent="0.25">
      <c r="Y82" s="51"/>
      <c r="AF82" s="51"/>
    </row>
    <row r="83" spans="20:32" x14ac:dyDescent="0.25">
      <c r="Y83" s="51"/>
      <c r="AF83" s="51"/>
    </row>
    <row r="84" spans="20:32" x14ac:dyDescent="0.25">
      <c r="Y84" s="51"/>
      <c r="AF84" s="51"/>
    </row>
    <row r="85" spans="20:32" x14ac:dyDescent="0.25">
      <c r="Y85" s="51"/>
      <c r="AF85" s="51"/>
    </row>
    <row r="86" spans="20:32" x14ac:dyDescent="0.25">
      <c r="Y86" s="51"/>
      <c r="AF86" s="51"/>
    </row>
    <row r="87" spans="20:32" x14ac:dyDescent="0.25">
      <c r="Y87" s="51"/>
      <c r="AF87" s="51"/>
    </row>
    <row r="88" spans="20:32" ht="15.75" x14ac:dyDescent="0.25">
      <c r="Y88" s="51"/>
      <c r="AF88" s="53"/>
    </row>
    <row r="89" spans="20:32" x14ac:dyDescent="0.25">
      <c r="Y89" s="51"/>
    </row>
    <row r="90" spans="20:32" x14ac:dyDescent="0.25">
      <c r="Y90" s="51"/>
    </row>
    <row r="91" spans="20:32" x14ac:dyDescent="0.25">
      <c r="Y91" s="51"/>
    </row>
    <row r="96" spans="20:32" ht="27.75" customHeight="1" x14ac:dyDescent="0.25"/>
    <row r="97" spans="1:32" ht="12" customHeight="1" x14ac:dyDescent="0.25"/>
    <row r="101" spans="1:32" s="2" customFormat="1" x14ac:dyDescent="0.25">
      <c r="A101"/>
      <c r="B101"/>
      <c r="C101"/>
      <c r="N101"/>
      <c r="P101"/>
      <c r="R101"/>
      <c r="T101"/>
      <c r="V101"/>
      <c r="X101"/>
      <c r="Y101"/>
      <c r="Z101"/>
      <c r="AA101"/>
      <c r="AB101"/>
      <c r="AC101"/>
      <c r="AD101"/>
      <c r="AE101"/>
      <c r="AF101"/>
    </row>
    <row r="102" spans="1:32" s="2" customFormat="1" x14ac:dyDescent="0.25">
      <c r="A102"/>
      <c r="B102"/>
      <c r="C102"/>
      <c r="N102"/>
      <c r="P102"/>
      <c r="R102"/>
      <c r="T102"/>
      <c r="V102"/>
      <c r="X102"/>
      <c r="Y102"/>
      <c r="Z102"/>
      <c r="AA102"/>
      <c r="AB102"/>
      <c r="AC102"/>
      <c r="AD102"/>
      <c r="AE102"/>
      <c r="AF102"/>
    </row>
    <row r="103" spans="1:32" s="2" customFormat="1" x14ac:dyDescent="0.25">
      <c r="A103"/>
      <c r="B103"/>
      <c r="C103"/>
      <c r="N103"/>
      <c r="P103"/>
      <c r="R103"/>
      <c r="T103"/>
      <c r="V103"/>
      <c r="X103"/>
      <c r="Y103"/>
      <c r="Z103"/>
      <c r="AA103"/>
      <c r="AB103"/>
      <c r="AC103"/>
      <c r="AD103"/>
      <c r="AE103"/>
      <c r="AF103"/>
    </row>
  </sheetData>
  <sheetProtection algorithmName="SHA-512" hashValue="ZJlp0wa3Vu/0aoLCGdHYvfKcWxLEwbTGxCgPGTAm2MYF8uLy2i2HH1sok24dedl0ZjhDw4do9muttN2cAaKbjw==" saltValue="P74Csio1bYRCJ56yFCjczg==" spinCount="100000" sheet="1" objects="1" scenarios="1"/>
  <conditionalFormatting sqref="D9">
    <cfRule type="expression" dxfId="101" priority="102">
      <formula>$V$2=1</formula>
    </cfRule>
  </conditionalFormatting>
  <conditionalFormatting sqref="D10">
    <cfRule type="expression" dxfId="100" priority="96">
      <formula>AND(($V$2="Femme"),D9/(D8/100)^2&gt;24)</formula>
    </cfRule>
    <cfRule type="expression" dxfId="99" priority="95">
      <formula>AND(($V$2="Homme"),D9/(D8/100)^2&gt;25)</formula>
    </cfRule>
    <cfRule type="expression" dxfId="98" priority="98">
      <formula>AND(($V$2="Femme"),D9/(D8/100)^2&lt;19)</formula>
    </cfRule>
    <cfRule type="expression" dxfId="97" priority="97">
      <formula>AND(($V$2="Homme"),D9/(D8/100)^2&lt;20)</formula>
    </cfRule>
  </conditionalFormatting>
  <conditionalFormatting sqref="D11">
    <cfRule type="expression" dxfId="96" priority="100">
      <formula>AND(($V$2="Homme"),D11&gt;88)</formula>
    </cfRule>
    <cfRule type="expression" dxfId="95" priority="101">
      <formula>AND(($V$2="Femme"),D11&gt;75)</formula>
    </cfRule>
  </conditionalFormatting>
  <conditionalFormatting sqref="D12">
    <cfRule type="cellIs" dxfId="94" priority="99" operator="greaterThan">
      <formula>0.5</formula>
    </cfRule>
  </conditionalFormatting>
  <conditionalFormatting sqref="D13">
    <cfRule type="expression" dxfId="93" priority="94">
      <formula>AND(($V$2="Femme"),D13&gt;30%)</formula>
    </cfRule>
    <cfRule type="expression" dxfId="92" priority="93">
      <formula>AND(($V$2="Homme"),D13&gt;20%)</formula>
    </cfRule>
  </conditionalFormatting>
  <conditionalFormatting sqref="D16">
    <cfRule type="cellIs" dxfId="91" priority="92" operator="greaterThan">
      <formula>60</formula>
    </cfRule>
  </conditionalFormatting>
  <conditionalFormatting sqref="D17">
    <cfRule type="cellIs" dxfId="90" priority="89" operator="between">
      <formula>95</formula>
      <formula>120</formula>
    </cfRule>
  </conditionalFormatting>
  <conditionalFormatting sqref="D18">
    <cfRule type="expression" dxfId="89" priority="91">
      <formula>AND(($V$2="Femme"),D18&lt;28)</formula>
    </cfRule>
    <cfRule type="expression" dxfId="88" priority="90">
      <formula>AND(($V$2="Homme"),D18&lt;37)</formula>
    </cfRule>
  </conditionalFormatting>
  <conditionalFormatting sqref="D26">
    <cfRule type="cellIs" dxfId="87" priority="81" operator="lessThanOrEqual">
      <formula>0.056</formula>
    </cfRule>
  </conditionalFormatting>
  <conditionalFormatting sqref="D27">
    <cfRule type="cellIs" dxfId="86" priority="67" operator="between">
      <formula>70</formula>
      <formula>90</formula>
    </cfRule>
  </conditionalFormatting>
  <conditionalFormatting sqref="D28">
    <cfRule type="cellIs" dxfId="85" priority="66" operator="lessThanOrEqual">
      <formula>31</formula>
    </cfRule>
  </conditionalFormatting>
  <conditionalFormatting sqref="D30">
    <cfRule type="cellIs" dxfId="84" priority="80" operator="between">
      <formula>15</formula>
      <formula>40</formula>
    </cfRule>
  </conditionalFormatting>
  <conditionalFormatting sqref="D32">
    <cfRule type="cellIs" dxfId="83" priority="79" operator="between">
      <formula>150</formula>
      <formula>190</formula>
    </cfRule>
  </conditionalFormatting>
  <conditionalFormatting sqref="D33">
    <cfRule type="cellIs" dxfId="82" priority="78" operator="between">
      <formula>45</formula>
      <formula>70</formula>
    </cfRule>
  </conditionalFormatting>
  <conditionalFormatting sqref="D36">
    <cfRule type="cellIs" dxfId="81" priority="87" operator="greaterThan">
      <formula>0.9</formula>
    </cfRule>
  </conditionalFormatting>
  <conditionalFormatting sqref="D37">
    <cfRule type="cellIs" dxfId="80" priority="88" operator="greaterThan">
      <formula>7</formula>
    </cfRule>
  </conditionalFormatting>
  <conditionalFormatting sqref="D41">
    <cfRule type="cellIs" dxfId="79" priority="86" operator="between">
      <formula>13</formula>
      <formula>25</formula>
    </cfRule>
  </conditionalFormatting>
  <conditionalFormatting sqref="D42">
    <cfRule type="cellIs" dxfId="78" priority="85" operator="between">
      <formula>140</formula>
      <formula>628</formula>
    </cfRule>
  </conditionalFormatting>
  <conditionalFormatting sqref="D43">
    <cfRule type="cellIs" dxfId="77" priority="84" operator="between">
      <formula>500</formula>
      <formula>1500</formula>
    </cfRule>
  </conditionalFormatting>
  <conditionalFormatting sqref="D46">
    <cfRule type="cellIs" dxfId="76" priority="83" operator="between">
      <formula>1200</formula>
      <formula>1750</formula>
    </cfRule>
  </conditionalFormatting>
  <conditionalFormatting sqref="D47">
    <cfRule type="cellIs" dxfId="75" priority="82" operator="between">
      <formula>670</formula>
      <formula>990</formula>
    </cfRule>
  </conditionalFormatting>
  <conditionalFormatting sqref="D51">
    <cfRule type="cellIs" dxfId="0" priority="77" operator="between">
      <formula>0.3</formula>
      <formula>2</formula>
    </cfRule>
  </conditionalFormatting>
  <conditionalFormatting sqref="D52">
    <cfRule type="cellIs" dxfId="74" priority="65" operator="between">
      <formula>16.7</formula>
      <formula>23.2</formula>
    </cfRule>
  </conditionalFormatting>
  <conditionalFormatting sqref="D54">
    <cfRule type="cellIs" dxfId="73" priority="76" operator="between">
      <formula>10</formula>
      <formula>18</formula>
    </cfRule>
  </conditionalFormatting>
  <conditionalFormatting sqref="D55">
    <cfRule type="expression" dxfId="72" priority="61">
      <formula>AND(($V$2="Homme"),D55&lt;400)</formula>
    </cfRule>
    <cfRule type="expression" dxfId="71" priority="64">
      <formula>AND(($V$2="Femme"),D55&gt;430)</formula>
    </cfRule>
    <cfRule type="expression" dxfId="70" priority="63">
      <formula>AND(($V$2="Femme"),D55&lt;350)</formula>
    </cfRule>
    <cfRule type="expression" dxfId="69" priority="62">
      <formula>AND(($V$2="Homme"),D55&gt;500)</formula>
    </cfRule>
  </conditionalFormatting>
  <conditionalFormatting sqref="D57">
    <cfRule type="cellIs" dxfId="68" priority="75" operator="between">
      <formula>50</formula>
      <formula>80</formula>
    </cfRule>
  </conditionalFormatting>
  <conditionalFormatting sqref="D58">
    <cfRule type="cellIs" dxfId="67" priority="74" operator="greaterThanOrEqual">
      <formula>40</formula>
    </cfRule>
  </conditionalFormatting>
  <conditionalFormatting sqref="D60">
    <cfRule type="expression" dxfId="66" priority="55">
      <formula>AND(($V$2="Femme"),D60&lt;1)</formula>
    </cfRule>
    <cfRule type="expression" dxfId="65" priority="54">
      <formula>AND(($V$2="Homme"),D60&gt;1)</formula>
    </cfRule>
    <cfRule type="expression" dxfId="64" priority="56">
      <formula>AND(($V$2="Femme"),D60&gt;20)</formula>
    </cfRule>
  </conditionalFormatting>
  <conditionalFormatting sqref="D61">
    <cfRule type="expression" dxfId="63" priority="60">
      <formula>AND(($V$2="Femme"),D61&gt;600)</formula>
    </cfRule>
    <cfRule type="expression" dxfId="62" priority="59">
      <formula>AND(($V$2="Femme"),D61&lt;27)</formula>
    </cfRule>
    <cfRule type="expression" dxfId="61" priority="58">
      <formula>AND(($V$2="Homme"),D61&gt;55)</formula>
    </cfRule>
    <cfRule type="expression" dxfId="60" priority="57">
      <formula>AND(($V$2="Homme"),D61&lt;20)</formula>
    </cfRule>
  </conditionalFormatting>
  <conditionalFormatting sqref="D62">
    <cfRule type="expression" dxfId="59" priority="52">
      <formula>AND(($V$2="Homme"),D62&gt;5000)</formula>
    </cfRule>
    <cfRule type="expression" dxfId="58" priority="53">
      <formula>AND(($V$2="Femme"),D62&gt;200)</formula>
    </cfRule>
  </conditionalFormatting>
  <conditionalFormatting sqref="D65">
    <cfRule type="cellIs" dxfId="57" priority="73" operator="lessThanOrEqual">
      <formula>6.8</formula>
    </cfRule>
  </conditionalFormatting>
  <conditionalFormatting sqref="D68">
    <cfRule type="cellIs" dxfId="56" priority="72" operator="between">
      <formula>5.2</formula>
      <formula>6.5</formula>
    </cfRule>
  </conditionalFormatting>
  <conditionalFormatting sqref="D74">
    <cfRule type="cellIs" dxfId="55" priority="68" operator="equal">
      <formula>"E4"</formula>
    </cfRule>
  </conditionalFormatting>
  <conditionalFormatting sqref="D75">
    <cfRule type="cellIs" dxfId="54" priority="71" operator="lessThanOrEqual">
      <formula>5</formula>
    </cfRule>
  </conditionalFormatting>
  <conditionalFormatting sqref="D76">
    <cfRule type="cellIs" dxfId="53" priority="70" operator="lessThanOrEqual">
      <formula>9</formula>
    </cfRule>
  </conditionalFormatting>
  <conditionalFormatting sqref="D77">
    <cfRule type="cellIs" dxfId="52" priority="69" operator="lessThanOrEqual">
      <formula>5</formula>
    </cfRule>
  </conditionalFormatting>
  <conditionalFormatting sqref="F9 H9 J9 L9 N9 P9 R9">
    <cfRule type="expression" dxfId="51" priority="51">
      <formula>$V$2=1</formula>
    </cfRule>
  </conditionalFormatting>
  <conditionalFormatting sqref="F10 H10 J10 L10 N10 P10 R10">
    <cfRule type="expression" dxfId="50" priority="45">
      <formula>AND(($V$2="Femme"),F9/(F8/100)^2&gt;24)</formula>
    </cfRule>
    <cfRule type="expression" dxfId="49" priority="44">
      <formula>AND(($V$2="Homme"),F9/(F8/100)^2&gt;25)</formula>
    </cfRule>
    <cfRule type="expression" dxfId="48" priority="47">
      <formula>AND(($V$2="Femme"),F9/(F8/100)^2&lt;19)</formula>
    </cfRule>
    <cfRule type="expression" dxfId="47" priority="46">
      <formula>AND(($V$2="Homme"),F9/(F8/100)^2&lt;20)</formula>
    </cfRule>
  </conditionalFormatting>
  <conditionalFormatting sqref="F11 H11 J11 L11 N11 P11 R11">
    <cfRule type="expression" dxfId="46" priority="50">
      <formula>AND(($V$2="Femme"),F11&gt;75)</formula>
    </cfRule>
    <cfRule type="expression" dxfId="45" priority="49">
      <formula>AND(($V$2="Homme"),F11&gt;88)</formula>
    </cfRule>
  </conditionalFormatting>
  <conditionalFormatting sqref="F12 H12 J12 L12 N12 P12 R12">
    <cfRule type="cellIs" dxfId="44" priority="48" operator="greaterThan">
      <formula>0.5</formula>
    </cfRule>
  </conditionalFormatting>
  <conditionalFormatting sqref="F13 H13 J13 L13 N13 P13 R13">
    <cfRule type="expression" dxfId="43" priority="43">
      <formula>AND(($V$2="Femme"),F13&gt;30%)</formula>
    </cfRule>
    <cfRule type="expression" dxfId="42" priority="42">
      <formula>AND(($V$2="Homme"),F13&gt;20%)</formula>
    </cfRule>
  </conditionalFormatting>
  <conditionalFormatting sqref="F16 H16 J16 L16 N16 P16 R16">
    <cfRule type="cellIs" dxfId="41" priority="41" operator="greaterThan">
      <formula>60</formula>
    </cfRule>
  </conditionalFormatting>
  <conditionalFormatting sqref="F17 H17 J17 L17 N17 P17 R17">
    <cfRule type="cellIs" dxfId="40" priority="38" operator="between">
      <formula>95</formula>
      <formula>120</formula>
    </cfRule>
  </conditionalFormatting>
  <conditionalFormatting sqref="F18 H18 J18 L18 N18 P18 R18">
    <cfRule type="expression" dxfId="39" priority="40">
      <formula>AND(($V$2="Femme"),F18&lt;28)</formula>
    </cfRule>
    <cfRule type="expression" dxfId="38" priority="39">
      <formula>AND(($V$2="Homme"),F18&lt;37)</formula>
    </cfRule>
  </conditionalFormatting>
  <conditionalFormatting sqref="F26 H26 J26 L26 N26 P26 R26">
    <cfRule type="cellIs" dxfId="37" priority="30" operator="lessThanOrEqual">
      <formula>0.056</formula>
    </cfRule>
  </conditionalFormatting>
  <conditionalFormatting sqref="F27 H27 J27 L27 N27 P27 R27">
    <cfRule type="cellIs" dxfId="36" priority="20" operator="between">
      <formula>70</formula>
      <formula>90</formula>
    </cfRule>
  </conditionalFormatting>
  <conditionalFormatting sqref="F28 H28 J28 L28 N28 P28 R28">
    <cfRule type="cellIs" dxfId="35" priority="19" operator="lessThanOrEqual">
      <formula>31</formula>
    </cfRule>
  </conditionalFormatting>
  <conditionalFormatting sqref="F30 H30 J30 L30 N30 P30 R30">
    <cfRule type="cellIs" dxfId="34" priority="29" operator="between">
      <formula>15</formula>
      <formula>40</formula>
    </cfRule>
  </conditionalFormatting>
  <conditionalFormatting sqref="F32 H32 J32 L32 N32 P32 R32">
    <cfRule type="cellIs" dxfId="33" priority="28" operator="between">
      <formula>150</formula>
      <formula>190</formula>
    </cfRule>
  </conditionalFormatting>
  <conditionalFormatting sqref="F33 H33 J33 L33 N33 P33 R33">
    <cfRule type="cellIs" dxfId="32" priority="27" operator="between">
      <formula>45</formula>
      <formula>70</formula>
    </cfRule>
  </conditionalFormatting>
  <conditionalFormatting sqref="F36 H36 J36 L36 N36 P36 R36">
    <cfRule type="cellIs" dxfId="31" priority="36" operator="greaterThan">
      <formula>0.9</formula>
    </cfRule>
  </conditionalFormatting>
  <conditionalFormatting sqref="F37 H37 J37 L37 N37 P37 R37">
    <cfRule type="cellIs" dxfId="30" priority="37" operator="greaterThan">
      <formula>7</formula>
    </cfRule>
  </conditionalFormatting>
  <conditionalFormatting sqref="F41 H41 J41 L41 N41 P41 R41">
    <cfRule type="cellIs" dxfId="29" priority="35" operator="between">
      <formula>13</formula>
      <formula>25</formula>
    </cfRule>
  </conditionalFormatting>
  <conditionalFormatting sqref="F42 H42 J42 L42 N42 P42 R42">
    <cfRule type="cellIs" dxfId="28" priority="34" operator="between">
      <formula>140</formula>
      <formula>628</formula>
    </cfRule>
  </conditionalFormatting>
  <conditionalFormatting sqref="F43 H43 J43 L43 N43 P43 R43">
    <cfRule type="cellIs" dxfId="27" priority="33" operator="between">
      <formula>500</formula>
      <formula>1500</formula>
    </cfRule>
  </conditionalFormatting>
  <conditionalFormatting sqref="F46 H46 J46 L46 N46 P46 R46">
    <cfRule type="cellIs" dxfId="26" priority="32" operator="between">
      <formula>1200</formula>
      <formula>1750</formula>
    </cfRule>
  </conditionalFormatting>
  <conditionalFormatting sqref="F47 H47 J47 L47 N47 P47 R47">
    <cfRule type="cellIs" dxfId="25" priority="31" operator="between">
      <formula>670</formula>
      <formula>990</formula>
    </cfRule>
  </conditionalFormatting>
  <conditionalFormatting sqref="F51 H51 J51 L51 N51 P51 R51">
    <cfRule type="cellIs" dxfId="24" priority="26" operator="lessThanOrEqual">
      <formula>2</formula>
    </cfRule>
  </conditionalFormatting>
  <conditionalFormatting sqref="F52 H52 J52 L52 N52 P52 R52">
    <cfRule type="cellIs" dxfId="23" priority="18" operator="between">
      <formula>16.7</formula>
      <formula>23.2</formula>
    </cfRule>
  </conditionalFormatting>
  <conditionalFormatting sqref="F54 H54 J54 L54 N54 P54 R54">
    <cfRule type="cellIs" dxfId="22" priority="25" operator="between">
      <formula>10</formula>
      <formula>18</formula>
    </cfRule>
  </conditionalFormatting>
  <conditionalFormatting sqref="F55 H55 J55 L55 N55 P55 R55">
    <cfRule type="expression" dxfId="21" priority="17">
      <formula>AND(($V$2="Femme"),F55&gt;430)</formula>
    </cfRule>
    <cfRule type="expression" dxfId="20" priority="16">
      <formula>AND(($V$2="Femme"),F55&lt;350)</formula>
    </cfRule>
    <cfRule type="expression" dxfId="19" priority="15">
      <formula>AND(($V$2="Homme"),F55&gt;500)</formula>
    </cfRule>
    <cfRule type="expression" dxfId="18" priority="14">
      <formula>AND(($V$2="Homme"),F55&lt;400)</formula>
    </cfRule>
  </conditionalFormatting>
  <conditionalFormatting sqref="F57 H57 J57 L57 N57 P57 R57">
    <cfRule type="cellIs" dxfId="17" priority="24" operator="between">
      <formula>50</formula>
      <formula>80</formula>
    </cfRule>
  </conditionalFormatting>
  <conditionalFormatting sqref="F58 H58 J58 L58 N58 P58 R58">
    <cfRule type="cellIs" dxfId="16" priority="23" operator="greaterThanOrEqual">
      <formula>40</formula>
    </cfRule>
  </conditionalFormatting>
  <conditionalFormatting sqref="F60 H60 J60 L60 N60 P60 R60">
    <cfRule type="expression" dxfId="15" priority="8">
      <formula>AND(($V$2="Femme"),F60&lt;1)</formula>
    </cfRule>
    <cfRule type="expression" dxfId="14" priority="7">
      <formula>AND(($V$2="Homme"),F60&gt;1)</formula>
    </cfRule>
    <cfRule type="expression" dxfId="13" priority="9">
      <formula>AND(($V$2="Femme"),F60&gt;20)</formula>
    </cfRule>
  </conditionalFormatting>
  <conditionalFormatting sqref="F61 H61 J61 L61 N61 P61 R61">
    <cfRule type="expression" dxfId="12" priority="13">
      <formula>AND(($V$2="Femme"),F61&gt;600)</formula>
    </cfRule>
    <cfRule type="expression" dxfId="11" priority="12">
      <formula>AND(($V$2="Femme"),F61&lt;27)</formula>
    </cfRule>
    <cfRule type="expression" dxfId="10" priority="11">
      <formula>AND(($V$2="Homme"),F61&gt;55)</formula>
    </cfRule>
    <cfRule type="expression" dxfId="9" priority="10">
      <formula>AND(($V$2="Homme"),F61&lt;20)</formula>
    </cfRule>
  </conditionalFormatting>
  <conditionalFormatting sqref="F62 H62 J62 L62 N62 P62 R62">
    <cfRule type="expression" dxfId="8" priority="6">
      <formula>AND(($V$2="Femme"),F62&gt;200)</formula>
    </cfRule>
    <cfRule type="expression" dxfId="7" priority="5">
      <formula>AND(($V$2="Homme"),F62&gt;5000)</formula>
    </cfRule>
  </conditionalFormatting>
  <conditionalFormatting sqref="F65 H65 J65 L65 N65 P65 R65">
    <cfRule type="cellIs" dxfId="6" priority="22" operator="lessThanOrEqual">
      <formula>6.8</formula>
    </cfRule>
  </conditionalFormatting>
  <conditionalFormatting sqref="F68 H68 J68 L68 N68 P68 R68">
    <cfRule type="cellIs" dxfId="5" priority="21" operator="between">
      <formula>5.2</formula>
      <formula>6.5</formula>
    </cfRule>
  </conditionalFormatting>
  <conditionalFormatting sqref="F74 H74 J74 L74 N74 P74 R74">
    <cfRule type="cellIs" dxfId="4" priority="1" operator="equal">
      <formula>"E4"</formula>
    </cfRule>
  </conditionalFormatting>
  <conditionalFormatting sqref="F75 H75 J75 L75 N75 P75 R75">
    <cfRule type="cellIs" dxfId="3" priority="4" operator="lessThanOrEqual">
      <formula>5</formula>
    </cfRule>
  </conditionalFormatting>
  <conditionalFormatting sqref="F76 H76 J76 L76 N76 P76 R76">
    <cfRule type="cellIs" dxfId="2" priority="3" operator="lessThanOrEqual">
      <formula>9</formula>
    </cfRule>
  </conditionalFormatting>
  <conditionalFormatting sqref="F77 H77 J77 L77 N77 P77 R77">
    <cfRule type="cellIs" dxfId="1" priority="2" operator="lessThanOrEqual">
      <formula>5</formula>
    </cfRule>
  </conditionalFormatting>
  <dataValidations count="2">
    <dataValidation type="list" allowBlank="1" showInputMessage="1" showErrorMessage="1" sqref="D74 L74 N74 P74 F74 H74 J74 R74" xr:uid="{EBC73495-A6E1-4DE4-B575-0EC515892026}">
      <formula1>"E2,E3,E4"</formula1>
    </dataValidation>
    <dataValidation type="list" allowBlank="1" showInputMessage="1" showErrorMessage="1" promptTitle="Genre" prompt="Sélectionnez votre Genre" sqref="V2" xr:uid="{73E0CF99-2F93-4151-97C4-4FDC0AEC3409}">
      <formula1>"Homme,Femme"</formula1>
    </dataValidation>
  </dataValidations>
  <hyperlinks>
    <hyperlink ref="X7" r:id="rId1" xr:uid="{7F38B362-31E4-4BDF-98F8-74E495EA32FA}"/>
    <hyperlink ref="X24" r:id="rId2" xr:uid="{1E4071D6-C8B9-48E6-A673-C8A8F60E4CD0}"/>
    <hyperlink ref="X49" r:id="rId3" xr:uid="{05F67C83-78BA-4FED-B456-5CD763685C44}"/>
    <hyperlink ref="X15" r:id="rId4" xr:uid="{AB24D02E-71B6-431C-BBB3-F693FC1D8786}"/>
  </hyperlinks>
  <printOptions horizontalCentered="1"/>
  <pageMargins left="0.19685039370078741" right="0.19685039370078741" top="0" bottom="0" header="0.31496062992125984" footer="0.31496062992125984"/>
  <pageSetup paperSize="9" scale="49" orientation="landscape" horizontalDpi="4294967293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C9D9-CD49-4D83-844C-8674E68DA01B}">
  <sheetPr>
    <pageSetUpPr fitToPage="1"/>
  </sheetPr>
  <dimension ref="A1:AB60"/>
  <sheetViews>
    <sheetView showGridLines="0" zoomScaleNormal="100" workbookViewId="0">
      <selection activeCell="D23" sqref="D23"/>
    </sheetView>
  </sheetViews>
  <sheetFormatPr baseColWidth="10" defaultRowHeight="15" x14ac:dyDescent="0.25"/>
  <cols>
    <col min="1" max="1" width="1.7109375" customWidth="1"/>
    <col min="2" max="2" width="59" customWidth="1"/>
    <col min="3" max="3" width="1.85546875" customWidth="1"/>
    <col min="4" max="4" width="11.28515625" style="2" customWidth="1"/>
    <col min="5" max="5" width="1.85546875" style="2" customWidth="1"/>
    <col min="6" max="6" width="11.28515625" style="2" customWidth="1"/>
    <col min="7" max="7" width="1.85546875" style="2" customWidth="1"/>
    <col min="8" max="8" width="11.28515625" style="2" customWidth="1"/>
    <col min="9" max="9" width="1.85546875" style="2" customWidth="1"/>
    <col min="10" max="10" width="11.28515625" style="2" customWidth="1"/>
    <col min="11" max="11" width="1.85546875" style="2" customWidth="1"/>
    <col min="12" max="12" width="11.28515625" style="2" customWidth="1"/>
    <col min="13" max="13" width="1.85546875" style="2" customWidth="1"/>
    <col min="14" max="14" width="11.28515625" customWidth="1"/>
    <col min="15" max="15" width="1.85546875" style="2" customWidth="1"/>
    <col min="16" max="16" width="11.28515625" customWidth="1"/>
    <col min="17" max="17" width="1.85546875" style="2" customWidth="1"/>
    <col min="18" max="18" width="11.28515625" customWidth="1"/>
    <col min="19" max="20" width="1.85546875" style="2" customWidth="1"/>
    <col min="21" max="21" width="1.85546875" customWidth="1"/>
  </cols>
  <sheetData>
    <row r="1" spans="1:24" ht="9.75" customHeight="1" thickBot="1" x14ac:dyDescent="0.4">
      <c r="B1" s="1"/>
      <c r="N1" s="2"/>
      <c r="P1" s="2"/>
      <c r="R1" s="2"/>
    </row>
    <row r="2" spans="1:24" s="4" customFormat="1" ht="31.5" customHeight="1" thickBot="1" x14ac:dyDescent="0.3">
      <c r="B2" s="76" t="s">
        <v>126</v>
      </c>
      <c r="C2"/>
      <c r="D2" s="101" t="s">
        <v>127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4" s="4" customFormat="1" ht="15" customHeight="1" thickBot="1" x14ac:dyDescent="0.3">
      <c r="B3" s="5"/>
      <c r="C3"/>
      <c r="D3" s="2"/>
      <c r="E3" s="2"/>
      <c r="F3" s="2"/>
      <c r="G3" s="2"/>
      <c r="H3" s="6"/>
      <c r="I3" s="2"/>
      <c r="J3" s="6"/>
      <c r="K3" s="2"/>
      <c r="L3" s="2"/>
      <c r="M3" s="2"/>
      <c r="N3" s="7"/>
      <c r="O3" s="2"/>
      <c r="Q3" s="2"/>
      <c r="S3" s="2"/>
      <c r="T3" s="2"/>
      <c r="U3"/>
      <c r="X3"/>
    </row>
    <row r="4" spans="1:24" s="66" customFormat="1" ht="34.5" customHeight="1" thickBot="1" x14ac:dyDescent="0.35">
      <c r="A4" s="65"/>
      <c r="B4" s="15" t="s">
        <v>110</v>
      </c>
      <c r="C4" s="65"/>
      <c r="D4" s="10" t="s">
        <v>128</v>
      </c>
      <c r="E4" s="11"/>
      <c r="F4" s="12" t="s">
        <v>129</v>
      </c>
      <c r="G4" s="13"/>
      <c r="H4" s="12" t="s">
        <v>0</v>
      </c>
      <c r="I4" s="13"/>
      <c r="J4" s="12" t="s">
        <v>130</v>
      </c>
      <c r="K4" s="13"/>
      <c r="L4" s="12" t="s">
        <v>82</v>
      </c>
      <c r="M4" s="13"/>
      <c r="N4" s="12" t="s">
        <v>1</v>
      </c>
      <c r="O4" s="13"/>
      <c r="P4" s="12" t="s">
        <v>2</v>
      </c>
      <c r="Q4" s="11"/>
      <c r="R4" s="12" t="s">
        <v>131</v>
      </c>
      <c r="S4" s="11"/>
      <c r="T4" s="11"/>
    </row>
    <row r="5" spans="1:24" s="2" customFormat="1" ht="14.25" customHeight="1" x14ac:dyDescent="0.25">
      <c r="A5"/>
      <c r="B5" s="41"/>
      <c r="C5"/>
      <c r="D5" s="39"/>
      <c r="E5" s="39"/>
      <c r="F5" s="39"/>
      <c r="G5" s="39"/>
      <c r="H5" s="39"/>
      <c r="I5" s="39"/>
      <c r="J5"/>
      <c r="K5" s="39"/>
      <c r="L5"/>
      <c r="M5" s="39"/>
      <c r="N5"/>
      <c r="O5" s="39"/>
      <c r="P5"/>
      <c r="Q5" s="39"/>
      <c r="R5"/>
      <c r="S5" s="39"/>
      <c r="T5" s="39"/>
    </row>
    <row r="6" spans="1:24" s="2" customFormat="1" ht="6" customHeight="1" x14ac:dyDescent="0.25">
      <c r="A6"/>
      <c r="B6" s="73"/>
      <c r="C6"/>
      <c r="D6" s="69"/>
      <c r="E6" s="39"/>
      <c r="F6" s="69"/>
      <c r="G6" s="39"/>
      <c r="H6" s="69"/>
      <c r="I6" s="39"/>
      <c r="J6" s="69"/>
      <c r="K6" s="39"/>
      <c r="L6" s="69"/>
      <c r="M6" s="39"/>
      <c r="N6" s="69"/>
      <c r="O6" s="39"/>
      <c r="P6" s="69"/>
      <c r="Q6" s="39"/>
      <c r="R6" s="69"/>
      <c r="S6" s="39"/>
      <c r="T6" s="39"/>
    </row>
    <row r="7" spans="1:24" s="2" customFormat="1" x14ac:dyDescent="0.25">
      <c r="A7"/>
      <c r="B7" s="26" t="s">
        <v>157</v>
      </c>
      <c r="C7"/>
      <c r="D7" s="22"/>
      <c r="E7" s="40"/>
      <c r="F7" s="22"/>
      <c r="G7" s="40"/>
      <c r="H7" s="22"/>
      <c r="I7" s="40"/>
      <c r="J7" s="22"/>
      <c r="K7" s="40"/>
      <c r="L7" s="22"/>
      <c r="M7" s="40"/>
      <c r="N7" s="22"/>
      <c r="O7" s="40"/>
      <c r="P7" s="22"/>
      <c r="Q7" s="40"/>
      <c r="R7" s="22"/>
      <c r="S7" s="40"/>
      <c r="T7" s="40"/>
      <c r="W7" s="52"/>
    </row>
    <row r="8" spans="1:24" s="2" customFormat="1" x14ac:dyDescent="0.25">
      <c r="A8"/>
      <c r="B8" s="25" t="s">
        <v>111</v>
      </c>
      <c r="C8"/>
      <c r="D8" s="117"/>
      <c r="E8" s="118"/>
      <c r="F8" s="117"/>
      <c r="G8" s="118"/>
      <c r="H8" s="117"/>
      <c r="I8" s="118"/>
      <c r="J8" s="117"/>
      <c r="K8" s="118"/>
      <c r="L8" s="117"/>
      <c r="M8" s="118"/>
      <c r="N8" s="117"/>
      <c r="O8" s="118"/>
      <c r="P8" s="117"/>
      <c r="Q8" s="118"/>
      <c r="R8" s="117"/>
      <c r="S8" s="46"/>
      <c r="T8" s="46"/>
      <c r="W8" s="52"/>
    </row>
    <row r="9" spans="1:24" s="2" customFormat="1" x14ac:dyDescent="0.25">
      <c r="A9"/>
      <c r="B9" s="25" t="s">
        <v>112</v>
      </c>
      <c r="C9"/>
      <c r="D9" s="106"/>
      <c r="E9" s="94"/>
      <c r="F9" s="106"/>
      <c r="G9" s="94"/>
      <c r="H9" s="106"/>
      <c r="I9" s="94"/>
      <c r="J9" s="106"/>
      <c r="K9" s="94"/>
      <c r="L9" s="106"/>
      <c r="M9" s="94"/>
      <c r="N9" s="106"/>
      <c r="O9" s="94"/>
      <c r="P9" s="106"/>
      <c r="Q9" s="94"/>
      <c r="R9" s="106"/>
      <c r="S9" s="46"/>
      <c r="T9" s="46"/>
      <c r="W9" s="52"/>
    </row>
    <row r="10" spans="1:24" s="2" customFormat="1" x14ac:dyDescent="0.25">
      <c r="A10"/>
      <c r="B10" s="25" t="s">
        <v>113</v>
      </c>
      <c r="C10"/>
      <c r="D10" s="106"/>
      <c r="E10" s="94"/>
      <c r="F10" s="106"/>
      <c r="G10" s="94"/>
      <c r="H10" s="106"/>
      <c r="I10" s="94"/>
      <c r="J10" s="106"/>
      <c r="K10" s="94"/>
      <c r="L10" s="106"/>
      <c r="M10" s="94"/>
      <c r="N10" s="106"/>
      <c r="O10" s="94"/>
      <c r="P10" s="106"/>
      <c r="Q10" s="94"/>
      <c r="R10" s="106"/>
      <c r="S10" s="46"/>
      <c r="T10" s="46"/>
      <c r="W10" s="52"/>
    </row>
    <row r="11" spans="1:24" s="2" customFormat="1" x14ac:dyDescent="0.25">
      <c r="A11"/>
      <c r="B11" s="119" t="s">
        <v>132</v>
      </c>
      <c r="C11"/>
      <c r="D11" s="103"/>
      <c r="E11" s="94"/>
      <c r="F11" s="103"/>
      <c r="G11" s="94"/>
      <c r="H11" s="103"/>
      <c r="I11" s="94"/>
      <c r="J11" s="103"/>
      <c r="K11" s="94"/>
      <c r="L11" s="103"/>
      <c r="M11" s="94"/>
      <c r="N11" s="103"/>
      <c r="O11" s="94"/>
      <c r="P11" s="103"/>
      <c r="Q11" s="94"/>
      <c r="R11" s="103"/>
      <c r="S11" s="46"/>
      <c r="T11" s="46"/>
      <c r="W11" s="52"/>
    </row>
    <row r="12" spans="1:24" s="2" customFormat="1" x14ac:dyDescent="0.25">
      <c r="A12"/>
      <c r="B12" s="26" t="s">
        <v>158</v>
      </c>
      <c r="C12"/>
      <c r="D12" s="103"/>
      <c r="E12" s="94"/>
      <c r="F12" s="103"/>
      <c r="G12" s="94"/>
      <c r="H12" s="103"/>
      <c r="I12" s="94"/>
      <c r="J12" s="103"/>
      <c r="K12" s="94"/>
      <c r="L12" s="103"/>
      <c r="M12" s="94"/>
      <c r="N12" s="103"/>
      <c r="O12" s="94"/>
      <c r="P12" s="103"/>
      <c r="Q12" s="94"/>
      <c r="R12" s="103"/>
      <c r="S12" s="46"/>
      <c r="T12" s="46"/>
      <c r="W12" s="52"/>
    </row>
    <row r="13" spans="1:24" s="2" customFormat="1" x14ac:dyDescent="0.25">
      <c r="A13"/>
      <c r="B13" s="104" t="s">
        <v>159</v>
      </c>
      <c r="C13" s="105"/>
      <c r="D13" s="106"/>
      <c r="E13" s="107"/>
      <c r="F13" s="106"/>
      <c r="G13" s="107"/>
      <c r="H13" s="106"/>
      <c r="I13" s="107"/>
      <c r="J13" s="106"/>
      <c r="K13" s="107"/>
      <c r="L13" s="106"/>
      <c r="M13" s="107"/>
      <c r="N13" s="106"/>
      <c r="O13" s="107"/>
      <c r="P13" s="106"/>
      <c r="Q13" s="107"/>
      <c r="R13" s="106"/>
      <c r="S13" s="40"/>
      <c r="T13" s="40"/>
      <c r="W13" s="52"/>
    </row>
    <row r="14" spans="1:24" s="2" customFormat="1" x14ac:dyDescent="0.25">
      <c r="A14"/>
      <c r="B14" s="104" t="s">
        <v>160</v>
      </c>
      <c r="C14" s="105"/>
      <c r="D14" s="106"/>
      <c r="E14" s="107"/>
      <c r="F14" s="106"/>
      <c r="G14" s="107"/>
      <c r="H14" s="106"/>
      <c r="I14" s="107"/>
      <c r="J14" s="106"/>
      <c r="K14" s="107"/>
      <c r="L14" s="106"/>
      <c r="M14" s="107"/>
      <c r="N14" s="106"/>
      <c r="O14" s="107"/>
      <c r="P14" s="106"/>
      <c r="Q14" s="107"/>
      <c r="R14" s="106"/>
      <c r="S14" s="40"/>
      <c r="T14" s="40"/>
      <c r="W14" s="52"/>
    </row>
    <row r="15" spans="1:24" s="2" customFormat="1" x14ac:dyDescent="0.25">
      <c r="A15"/>
      <c r="B15" s="104" t="s">
        <v>161</v>
      </c>
      <c r="C15" s="105"/>
      <c r="D15" s="106"/>
      <c r="E15" s="108"/>
      <c r="F15" s="106"/>
      <c r="G15" s="108"/>
      <c r="H15" s="106"/>
      <c r="I15" s="108"/>
      <c r="J15" s="106"/>
      <c r="K15" s="108"/>
      <c r="L15" s="106"/>
      <c r="M15" s="108"/>
      <c r="N15" s="106"/>
      <c r="O15" s="108"/>
      <c r="P15" s="106"/>
      <c r="Q15" s="109"/>
      <c r="R15" s="106"/>
      <c r="S15" s="43"/>
      <c r="T15" s="43"/>
      <c r="V15" s="52"/>
    </row>
    <row r="16" spans="1:24" s="2" customFormat="1" x14ac:dyDescent="0.25">
      <c r="A16"/>
      <c r="B16" s="25" t="s">
        <v>114</v>
      </c>
      <c r="C16"/>
      <c r="D16" s="120" t="str">
        <f>IF(AND(D13&lt;&gt;"",D14&lt;&gt;"",D15&lt;&gt;""),(D13+D14+D15)/3,IF(AND(D13&lt;&gt;"",D14&lt;&gt;"",D15=""),(D13+D14)/2,IF(AND(D13&lt;&gt;"",D14="",D15&lt;&gt;""),(D13+D15)/2,IF(AND(D13="",D14&lt;&gt;"",D15&lt;&gt;""),(D14+D15)/2,IF(AND(D13="",D14="",D15&lt;&gt;""),D15,IF(AND(D13="",D14&lt;&gt;"",D15=""),D14,IF(AND(D13&lt;&gt;"",D14="",D15=""),D13,"")))))))</f>
        <v/>
      </c>
      <c r="E16" s="40"/>
      <c r="F16" s="120" t="str">
        <f>IF(AND(F13&lt;&gt;"",F14&lt;&gt;"",F15&lt;&gt;""),(F13+F14+F15)/3,IF(AND(F13&lt;&gt;"",F14&lt;&gt;"",F15=""),(F13+F14)/2,IF(AND(F13&lt;&gt;"",F14="",F15&lt;&gt;""),(F13+F15)/2,IF(AND(F13="",F14&lt;&gt;"",F15&lt;&gt;""),(F14+F15)/2,IF(AND(F13="",F14="",F15&lt;&gt;""),F15,IF(AND(F13="",F14&lt;&gt;"",F15=""),F14,IF(AND(F13&lt;&gt;"",F14="",F15=""),F13,"")))))))</f>
        <v/>
      </c>
      <c r="G16" s="40"/>
      <c r="H16" s="120" t="str">
        <f>IF(AND(H13&lt;&gt;"",H14&lt;&gt;"",H15&lt;&gt;""),(H13+H14+H15)/3,IF(AND(H13&lt;&gt;"",H14&lt;&gt;"",H15=""),(H13+H14)/2,IF(AND(H13&lt;&gt;"",H14="",H15&lt;&gt;""),(H13+H15)/2,IF(AND(H13="",H14&lt;&gt;"",H15&lt;&gt;""),(H14+H15)/2,IF(AND(H13="",H14="",H15&lt;&gt;""),H15,IF(AND(H13="",H14&lt;&gt;"",H15=""),H14,IF(AND(H13&lt;&gt;"",H14="",H15=""),H13,"")))))))</f>
        <v/>
      </c>
      <c r="I16" s="40"/>
      <c r="J16" s="120" t="str">
        <f>IF(AND(J13&lt;&gt;"",J14&lt;&gt;"",J15&lt;&gt;""),(J13+J14+J15)/3,IF(AND(J13&lt;&gt;"",J14&lt;&gt;"",J15=""),(J13+J14)/2,IF(AND(J13&lt;&gt;"",J14="",J15&lt;&gt;""),(J13+J15)/2,IF(AND(J13="",J14&lt;&gt;"",J15&lt;&gt;""),(J14+J15)/2,IF(AND(J13="",J14="",J15&lt;&gt;""),J15,IF(AND(J13="",J14&lt;&gt;"",J15=""),J14,IF(AND(J13&lt;&gt;"",J14="",J15=""),J13,"")))))))</f>
        <v/>
      </c>
      <c r="K16" s="40"/>
      <c r="L16" s="120" t="str">
        <f>IF(AND(L13&lt;&gt;"",L14&lt;&gt;"",L15&lt;&gt;""),(L13+L14+L15)/3,IF(AND(L13&lt;&gt;"",L14&lt;&gt;"",L15=""),(L13+L14)/2,IF(AND(L13&lt;&gt;"",L14="",L15&lt;&gt;""),(L13+L15)/2,IF(AND(L13="",L14&lt;&gt;"",L15&lt;&gt;""),(L14+L15)/2,IF(AND(L13="",L14="",L15&lt;&gt;""),L15,IF(AND(L13="",L14&lt;&gt;"",L15=""),L14,IF(AND(L13&lt;&gt;"",L14="",L15=""),L13,"")))))))</f>
        <v/>
      </c>
      <c r="M16" s="40"/>
      <c r="N16" s="120" t="str">
        <f>IF(AND(N13&lt;&gt;"",N14&lt;&gt;"",N15&lt;&gt;""),(N13+N14+N15)/3,IF(AND(N13&lt;&gt;"",N14&lt;&gt;"",N15=""),(N13+N14)/2,IF(AND(N13&lt;&gt;"",N14="",N15&lt;&gt;""),(N13+N15)/2,IF(AND(N13="",N14&lt;&gt;"",N15&lt;&gt;""),(N14+N15)/2,IF(AND(N13="",N14="",N15&lt;&gt;""),N15,IF(AND(N13="",N14&lt;&gt;"",N15=""),N14,IF(AND(N13&lt;&gt;"",N14="",N15=""),N13,"")))))))</f>
        <v/>
      </c>
      <c r="O16" s="40"/>
      <c r="P16" s="120" t="str">
        <f>IF(AND(P13&lt;&gt;"",P14&lt;&gt;"",P15&lt;&gt;""),(P13+P14+P15)/3,IF(AND(P13&lt;&gt;"",P14&lt;&gt;"",P15=""),(P13+P14)/2,IF(AND(P13&lt;&gt;"",P14="",P15&lt;&gt;""),(P13+P15)/2,IF(AND(P13="",P14&lt;&gt;"",P15&lt;&gt;""),(P14+P15)/2,IF(AND(P13="",P14="",P15&lt;&gt;""),P15,IF(AND(P13="",P14&lt;&gt;"",P15=""),P14,IF(AND(P13&lt;&gt;"",P14="",P15=""),P13,"")))))))</f>
        <v/>
      </c>
      <c r="Q16" s="40"/>
      <c r="R16" s="120" t="str">
        <f>IF(AND(R13&lt;&gt;"",R14&lt;&gt;"",R15&lt;&gt;""),(R13+R14+R15)/3,IF(AND(R13&lt;&gt;"",R14&lt;&gt;"",R15=""),(R13+R14)/2,IF(AND(R13&lt;&gt;"",R14="",R15&lt;&gt;""),(R13+R15)/2,IF(AND(R13="",R14&lt;&gt;"",R15&lt;&gt;""),(R14+R15)/2,IF(AND(R13="",R14="",R15&lt;&gt;""),R15,IF(AND(R13="",R14&lt;&gt;"",R15=""),R14,IF(AND(R13&lt;&gt;"",R14="",R15=""),R13,"")))))))</f>
        <v/>
      </c>
      <c r="S16" s="40"/>
      <c r="T16" s="40"/>
      <c r="W16" s="52"/>
    </row>
    <row r="17" spans="1:21" s="2" customFormat="1" x14ac:dyDescent="0.25">
      <c r="A17"/>
      <c r="B17" s="25" t="s">
        <v>115</v>
      </c>
      <c r="C17"/>
      <c r="D17" s="106"/>
      <c r="E17" s="92"/>
      <c r="F17" s="106"/>
      <c r="G17" s="92"/>
      <c r="H17" s="106"/>
      <c r="I17" s="92"/>
      <c r="J17" s="106"/>
      <c r="K17" s="92"/>
      <c r="L17" s="106"/>
      <c r="M17" s="92"/>
      <c r="N17" s="106"/>
      <c r="O17" s="92"/>
      <c r="P17" s="106"/>
      <c r="Q17" s="92"/>
      <c r="R17" s="106"/>
      <c r="S17" s="47"/>
      <c r="T17" s="47"/>
    </row>
    <row r="18" spans="1:21" s="2" customFormat="1" x14ac:dyDescent="0.25">
      <c r="A18"/>
      <c r="B18" s="111" t="s">
        <v>162</v>
      </c>
      <c r="C18"/>
      <c r="D18" s="112" t="str">
        <f>IF(OR(D9="",D17=""),"",ROUND(D17-D9,0))</f>
        <v/>
      </c>
      <c r="E18" s="92"/>
      <c r="F18" s="112" t="str">
        <f>IF(OR(F9="",F17=""),"",ROUND(F17-F9,0))</f>
        <v/>
      </c>
      <c r="G18" s="92"/>
      <c r="H18" s="112" t="str">
        <f>IF(OR(H9="",H17=""),"",ROUND(H17-H9,0))</f>
        <v/>
      </c>
      <c r="I18" s="92"/>
      <c r="J18" s="112" t="str">
        <f>IF(OR(J9="",J17=""),"",ROUND(J17-J9,0))</f>
        <v/>
      </c>
      <c r="K18" s="92"/>
      <c r="L18" s="112" t="str">
        <f>IF(OR(L9="",L17=""),"",ROUND(L17-L9,0))</f>
        <v/>
      </c>
      <c r="M18" s="92"/>
      <c r="N18" s="112" t="str">
        <f>IF(OR(N9="",N17=""),"",ROUND(N17-N9,0))</f>
        <v/>
      </c>
      <c r="O18" s="92"/>
      <c r="P18" s="112" t="str">
        <f>IF(OR(P9="",P17=""),"",ROUND(P17-P9,0))</f>
        <v/>
      </c>
      <c r="Q18" s="92"/>
      <c r="R18" s="112" t="str">
        <f>IF(OR(R9="",R17=""),"",ROUND(R17-R9,0))</f>
        <v/>
      </c>
      <c r="S18" s="47"/>
      <c r="T18" s="47"/>
    </row>
    <row r="19" spans="1:21" s="2" customFormat="1" x14ac:dyDescent="0.25">
      <c r="A19"/>
      <c r="B19" s="25" t="s">
        <v>163</v>
      </c>
      <c r="C19"/>
      <c r="D19" s="106"/>
      <c r="E19" s="92"/>
      <c r="F19" s="106"/>
      <c r="G19" s="92"/>
      <c r="H19" s="106"/>
      <c r="I19" s="92"/>
      <c r="J19" s="106"/>
      <c r="K19" s="92"/>
      <c r="L19" s="106"/>
      <c r="M19" s="92"/>
      <c r="N19" s="106"/>
      <c r="O19" s="92"/>
      <c r="P19" s="106"/>
      <c r="Q19" s="92"/>
      <c r="R19" s="106"/>
      <c r="S19" s="47"/>
      <c r="T19" s="47"/>
    </row>
    <row r="20" spans="1:21" s="2" customFormat="1" x14ac:dyDescent="0.25">
      <c r="A20"/>
      <c r="B20" s="111" t="s">
        <v>162</v>
      </c>
      <c r="C20"/>
      <c r="D20" s="112" t="str">
        <f>IF(OR(D10="",D19=""),"",ROUND(D19-D10,0))</f>
        <v/>
      </c>
      <c r="E20" s="92"/>
      <c r="F20" s="112" t="str">
        <f>IF(OR(F10="",F19=""),"",ROUND(F19-F10,0))</f>
        <v/>
      </c>
      <c r="G20" s="92"/>
      <c r="H20" s="112" t="str">
        <f>IF(OR(H10="",H19=""),"",ROUND(H19-H10,0))</f>
        <v/>
      </c>
      <c r="I20" s="92"/>
      <c r="J20" s="112" t="str">
        <f>IF(OR(J10="",J19=""),"",ROUND(J19-J10,0))</f>
        <v/>
      </c>
      <c r="K20" s="92"/>
      <c r="L20" s="112" t="str">
        <f>IF(OR(L10="",L19=""),"",ROUND(L19-L10,0))</f>
        <v/>
      </c>
      <c r="M20" s="92"/>
      <c r="N20" s="112" t="str">
        <f>IF(OR(N10="",N19=""),"",ROUND(N19-N10,0))</f>
        <v/>
      </c>
      <c r="O20" s="92"/>
      <c r="P20" s="112" t="str">
        <f>IF(OR(P10="",P19=""),"",ROUND(P19-P10,0))</f>
        <v/>
      </c>
      <c r="Q20" s="92"/>
      <c r="R20" s="112" t="str">
        <f>IF(OR(R10="",R19=""),"",ROUND(R19-R10,0))</f>
        <v/>
      </c>
      <c r="S20" s="47"/>
      <c r="T20" s="47"/>
    </row>
    <row r="21" spans="1:21" s="2" customFormat="1" x14ac:dyDescent="0.25">
      <c r="A21"/>
      <c r="B21" s="119" t="s">
        <v>132</v>
      </c>
      <c r="C21"/>
      <c r="D21" s="90"/>
      <c r="E21" s="47"/>
      <c r="F21" s="90"/>
      <c r="G21" s="47"/>
      <c r="H21" s="90"/>
      <c r="I21" s="47"/>
      <c r="J21" s="90"/>
      <c r="K21" s="47"/>
      <c r="L21" s="90"/>
      <c r="M21" s="47"/>
      <c r="N21" s="90"/>
      <c r="O21" s="47"/>
      <c r="P21" s="90"/>
      <c r="Q21" s="47"/>
      <c r="R21" s="90"/>
      <c r="S21" s="47"/>
      <c r="T21" s="47"/>
    </row>
    <row r="22" spans="1:21" s="2" customFormat="1" x14ac:dyDescent="0.25">
      <c r="A22"/>
      <c r="B22" s="26" t="s">
        <v>116</v>
      </c>
      <c r="C22"/>
      <c r="D22" s="103"/>
      <c r="E22" s="40"/>
      <c r="F22" s="103"/>
      <c r="G22" s="40"/>
      <c r="H22" s="103"/>
      <c r="I22" s="40"/>
      <c r="J22" s="103"/>
      <c r="K22" s="40"/>
      <c r="L22" s="103"/>
      <c r="M22" s="40"/>
      <c r="N22" s="103"/>
      <c r="O22" s="40"/>
      <c r="P22" s="103"/>
      <c r="Q22" s="40"/>
      <c r="R22" s="103"/>
      <c r="S22" s="40"/>
      <c r="T22" s="40"/>
      <c r="U22" s="2">
        <v>0</v>
      </c>
    </row>
    <row r="23" spans="1:21" s="2" customFormat="1" x14ac:dyDescent="0.25">
      <c r="A23"/>
      <c r="B23" s="121" t="s">
        <v>117</v>
      </c>
      <c r="C23"/>
      <c r="D23" s="117"/>
      <c r="E23" s="40"/>
      <c r="F23" s="117"/>
      <c r="G23" s="40"/>
      <c r="H23" s="117"/>
      <c r="I23" s="40"/>
      <c r="J23" s="117"/>
      <c r="K23" s="40"/>
      <c r="L23" s="117"/>
      <c r="M23" s="40"/>
      <c r="N23" s="117"/>
      <c r="O23" s="40"/>
      <c r="P23" s="117"/>
      <c r="Q23" s="40"/>
      <c r="R23" s="117"/>
      <c r="S23" s="40"/>
      <c r="T23" s="40"/>
      <c r="U23" s="2">
        <v>0</v>
      </c>
    </row>
    <row r="24" spans="1:21" s="2" customFormat="1" x14ac:dyDescent="0.25">
      <c r="A24"/>
      <c r="B24" s="121" t="s">
        <v>118</v>
      </c>
      <c r="C24"/>
      <c r="D24" s="117"/>
      <c r="E24" s="40"/>
      <c r="F24" s="117"/>
      <c r="G24" s="40"/>
      <c r="H24" s="117"/>
      <c r="I24" s="40"/>
      <c r="J24" s="117"/>
      <c r="K24" s="40"/>
      <c r="L24" s="117"/>
      <c r="M24" s="40"/>
      <c r="N24" s="117"/>
      <c r="O24" s="40"/>
      <c r="P24" s="117"/>
      <c r="Q24" s="40"/>
      <c r="R24" s="117"/>
      <c r="S24" s="40"/>
      <c r="T24" s="40"/>
      <c r="U24" s="2">
        <v>0</v>
      </c>
    </row>
    <row r="25" spans="1:21" s="2" customFormat="1" x14ac:dyDescent="0.25">
      <c r="A25"/>
      <c r="B25" s="121" t="s">
        <v>119</v>
      </c>
      <c r="C25"/>
      <c r="D25" s="117"/>
      <c r="E25" s="44"/>
      <c r="F25" s="117"/>
      <c r="G25" s="44"/>
      <c r="H25" s="117"/>
      <c r="I25" s="44"/>
      <c r="J25" s="117"/>
      <c r="K25" s="44"/>
      <c r="L25" s="117"/>
      <c r="M25" s="44"/>
      <c r="N25" s="117"/>
      <c r="O25" s="44"/>
      <c r="P25" s="117"/>
      <c r="Q25" s="44"/>
      <c r="R25" s="117"/>
      <c r="S25" s="40"/>
      <c r="T25" s="40"/>
      <c r="U25" s="2">
        <v>0</v>
      </c>
    </row>
    <row r="26" spans="1:21" s="2" customFormat="1" x14ac:dyDescent="0.25">
      <c r="A26"/>
      <c r="B26" s="121" t="s">
        <v>120</v>
      </c>
      <c r="C26"/>
      <c r="D26" s="117"/>
      <c r="E26" s="44"/>
      <c r="F26" s="117"/>
      <c r="G26" s="44"/>
      <c r="H26" s="117"/>
      <c r="I26" s="44"/>
      <c r="J26" s="117"/>
      <c r="K26" s="44"/>
      <c r="L26" s="117"/>
      <c r="M26" s="44"/>
      <c r="N26" s="117"/>
      <c r="O26" s="44"/>
      <c r="P26" s="117"/>
      <c r="Q26" s="44"/>
      <c r="R26" s="117"/>
      <c r="S26" s="40"/>
      <c r="T26" s="40"/>
      <c r="U26" s="2">
        <v>0</v>
      </c>
    </row>
    <row r="27" spans="1:21" s="2" customFormat="1" x14ac:dyDescent="0.25">
      <c r="A27"/>
      <c r="B27" s="121" t="s">
        <v>121</v>
      </c>
      <c r="C27"/>
      <c r="D27" s="117"/>
      <c r="E27" s="44"/>
      <c r="F27" s="117"/>
      <c r="G27" s="44"/>
      <c r="H27" s="117"/>
      <c r="I27" s="44"/>
      <c r="J27" s="117"/>
      <c r="K27" s="44"/>
      <c r="L27" s="117"/>
      <c r="M27" s="44"/>
      <c r="N27" s="117"/>
      <c r="O27" s="44"/>
      <c r="P27" s="117"/>
      <c r="Q27" s="44"/>
      <c r="R27" s="117"/>
      <c r="S27" s="40"/>
      <c r="T27" s="40"/>
      <c r="U27" s="2">
        <v>0</v>
      </c>
    </row>
    <row r="28" spans="1:21" s="2" customFormat="1" x14ac:dyDescent="0.25">
      <c r="A28"/>
      <c r="B28" s="119" t="s">
        <v>132</v>
      </c>
      <c r="C28"/>
      <c r="D28" s="123"/>
      <c r="E28" s="44"/>
      <c r="F28" s="123"/>
      <c r="G28" s="44"/>
      <c r="H28" s="123"/>
      <c r="I28" s="44"/>
      <c r="J28" s="123"/>
      <c r="K28" s="44"/>
      <c r="L28" s="123"/>
      <c r="M28" s="44"/>
      <c r="N28" s="123"/>
      <c r="O28" s="44"/>
      <c r="P28" s="123"/>
      <c r="Q28" s="44"/>
      <c r="R28" s="123"/>
      <c r="S28" s="40"/>
      <c r="T28" s="40"/>
      <c r="U28" s="2">
        <v>0</v>
      </c>
    </row>
    <row r="29" spans="1:21" s="2" customFormat="1" x14ac:dyDescent="0.25">
      <c r="A29"/>
      <c r="B29" s="26" t="s">
        <v>122</v>
      </c>
      <c r="C29"/>
      <c r="D29" s="113"/>
      <c r="E29" s="40"/>
      <c r="F29" s="113"/>
      <c r="G29" s="40"/>
      <c r="H29" s="113"/>
      <c r="I29" s="40"/>
      <c r="J29" s="113"/>
      <c r="K29" s="40"/>
      <c r="L29" s="113"/>
      <c r="M29" s="40"/>
      <c r="N29" s="113"/>
      <c r="O29" s="40"/>
      <c r="P29" s="113"/>
      <c r="Q29" s="40"/>
      <c r="R29" s="113"/>
      <c r="S29" s="40"/>
      <c r="T29" s="40"/>
      <c r="U29" s="2">
        <v>0</v>
      </c>
    </row>
    <row r="30" spans="1:21" s="2" customFormat="1" x14ac:dyDescent="0.25">
      <c r="A30"/>
      <c r="B30" s="25" t="s">
        <v>123</v>
      </c>
      <c r="C30"/>
      <c r="D30" s="122"/>
      <c r="E30" s="40"/>
      <c r="F30" s="122"/>
      <c r="G30" s="40"/>
      <c r="H30" s="122"/>
      <c r="I30" s="40"/>
      <c r="J30" s="122"/>
      <c r="K30" s="40"/>
      <c r="L30" s="122"/>
      <c r="M30" s="40"/>
      <c r="N30" s="122"/>
      <c r="O30" s="40"/>
      <c r="P30" s="122"/>
      <c r="Q30" s="40"/>
      <c r="R30" s="122"/>
      <c r="S30" s="40"/>
      <c r="T30" s="40"/>
    </row>
    <row r="31" spans="1:21" s="2" customFormat="1" x14ac:dyDescent="0.25">
      <c r="A31"/>
      <c r="B31" s="25" t="s">
        <v>124</v>
      </c>
      <c r="C31"/>
      <c r="D31" s="110" t="str">
        <f>IF(D17="","",+D17+D30)</f>
        <v/>
      </c>
      <c r="E31" s="40"/>
      <c r="F31" s="110" t="str">
        <f>IF(F17="","",+F17+F30)</f>
        <v/>
      </c>
      <c r="G31" s="40"/>
      <c r="H31" s="110" t="str">
        <f>IF(H17="","",+H17+H30)</f>
        <v/>
      </c>
      <c r="I31" s="40"/>
      <c r="J31" s="110" t="str">
        <f>IF(J17="","",+J17+J30)</f>
        <v/>
      </c>
      <c r="K31" s="40"/>
      <c r="L31" s="110" t="str">
        <f>IF(L17="","",+L17+L30)</f>
        <v/>
      </c>
      <c r="M31" s="40"/>
      <c r="N31" s="110" t="str">
        <f>IF(N17="","",+N17+N30)</f>
        <v/>
      </c>
      <c r="O31" s="40"/>
      <c r="P31" s="110" t="str">
        <f>IF(P17="","",+P17+P30)</f>
        <v/>
      </c>
      <c r="Q31" s="40"/>
      <c r="R31" s="110" t="str">
        <f>IF(R17="","",+R17+R30)</f>
        <v/>
      </c>
      <c r="S31" s="40"/>
      <c r="T31" s="40"/>
    </row>
    <row r="32" spans="1:21" s="2" customFormat="1" x14ac:dyDescent="0.25">
      <c r="A32"/>
      <c r="B32" s="111" t="s">
        <v>164</v>
      </c>
      <c r="C32"/>
      <c r="D32" s="112" t="str">
        <f>IF(OR(D9="",D31=""),"",+D31-D9)</f>
        <v/>
      </c>
      <c r="E32" s="92"/>
      <c r="F32" s="112" t="str">
        <f>IF(OR(F9="",F31=""),"",+F31-F9)</f>
        <v/>
      </c>
      <c r="G32" s="92"/>
      <c r="H32" s="112" t="str">
        <f>IF(OR(H9="",H31=""),"",+H31-H9)</f>
        <v/>
      </c>
      <c r="I32" s="92"/>
      <c r="J32" s="112" t="str">
        <f>IF(OR(J9="",J31=""),"",+J31-J9)</f>
        <v/>
      </c>
      <c r="K32" s="92"/>
      <c r="L32" s="112" t="str">
        <f>IF(OR(L9="",L31=""),"",+L31-L9)</f>
        <v/>
      </c>
      <c r="M32" s="92"/>
      <c r="N32" s="112" t="str">
        <f>IF(OR(N9="",N31=""),"",+N31-N9)</f>
        <v/>
      </c>
      <c r="O32" s="92"/>
      <c r="P32" s="112" t="str">
        <f>IF(OR(P9="",P31=""),"",+P31-P9)</f>
        <v/>
      </c>
      <c r="Q32" s="92"/>
      <c r="R32" s="112" t="str">
        <f>IF(OR(R9="",R31=""),"",+R31-R9)</f>
        <v/>
      </c>
      <c r="S32" s="47"/>
      <c r="T32" s="47"/>
    </row>
    <row r="33" spans="1:28" s="2" customFormat="1" x14ac:dyDescent="0.25">
      <c r="A33"/>
      <c r="B33" s="25" t="s">
        <v>125</v>
      </c>
      <c r="C33"/>
      <c r="D33" s="110" t="str">
        <f>IF(D19="","",+D19+D30)</f>
        <v/>
      </c>
      <c r="E33" s="40"/>
      <c r="F33" s="110" t="str">
        <f>IF(F19="","",+F19+F30)</f>
        <v/>
      </c>
      <c r="G33" s="40"/>
      <c r="H33" s="110" t="str">
        <f>IF(H19="","",+H19+H30)</f>
        <v/>
      </c>
      <c r="I33" s="40"/>
      <c r="J33" s="110" t="str">
        <f>IF(J19="","",+J19+J30)</f>
        <v/>
      </c>
      <c r="K33" s="40"/>
      <c r="L33" s="110" t="str">
        <f>IF(L19="","",+L19+L30)</f>
        <v/>
      </c>
      <c r="M33" s="40"/>
      <c r="N33" s="110" t="str">
        <f>IF(N19="","",+N19+N30)</f>
        <v/>
      </c>
      <c r="O33" s="40"/>
      <c r="P33" s="110" t="str">
        <f>IF(P19="","",+P19+P30)</f>
        <v/>
      </c>
      <c r="Q33" s="40"/>
      <c r="R33" s="110" t="str">
        <f>IF(R19="","",+R19+R30)</f>
        <v/>
      </c>
      <c r="S33" s="40"/>
      <c r="T33" s="40"/>
    </row>
    <row r="34" spans="1:28" s="2" customFormat="1" x14ac:dyDescent="0.25">
      <c r="A34"/>
      <c r="B34" s="111" t="s">
        <v>164</v>
      </c>
      <c r="C34"/>
      <c r="D34" s="112" t="str">
        <f>IF(OR(D10="",D33=""),"",+D33-D10)</f>
        <v/>
      </c>
      <c r="E34" s="92"/>
      <c r="F34" s="112" t="str">
        <f>IF(OR(F10="",F33=""),"",+F33-F10)</f>
        <v/>
      </c>
      <c r="G34" s="92"/>
      <c r="H34" s="112" t="str">
        <f>IF(OR(H10="",H33=""),"",+H33-H10)</f>
        <v/>
      </c>
      <c r="I34" s="92"/>
      <c r="J34" s="112" t="str">
        <f>IF(OR(J10="",J33=""),"",+J33-J10)</f>
        <v/>
      </c>
      <c r="K34" s="92"/>
      <c r="L34" s="112" t="str">
        <f>IF(OR(L10="",L33=""),"",+L33-L10)</f>
        <v/>
      </c>
      <c r="M34" s="92"/>
      <c r="N34" s="112" t="str">
        <f>IF(OR(N10="",N33=""),"",+N33-N10)</f>
        <v/>
      </c>
      <c r="O34" s="92"/>
      <c r="P34" s="112" t="str">
        <f>IF(OR(P10="",P33=""),"",+P33-P10)</f>
        <v/>
      </c>
      <c r="Q34" s="92"/>
      <c r="R34" s="112" t="str">
        <f>IF(OR(R10="",R33=""),"",+R33-R10)</f>
        <v/>
      </c>
      <c r="S34" s="47"/>
      <c r="T34" s="47"/>
    </row>
    <row r="35" spans="1:28" s="2" customFormat="1" x14ac:dyDescent="0.25">
      <c r="A35"/>
      <c r="B35" s="25"/>
      <c r="C35"/>
      <c r="D35" s="124"/>
      <c r="E35" s="44"/>
      <c r="F35" s="124"/>
      <c r="G35" s="44"/>
      <c r="H35" s="124"/>
      <c r="I35" s="44"/>
      <c r="J35" s="124"/>
      <c r="K35" s="44"/>
      <c r="L35" s="124"/>
      <c r="M35" s="44"/>
      <c r="N35" s="124"/>
      <c r="O35" s="44"/>
      <c r="P35" s="124"/>
      <c r="Q35" s="44"/>
      <c r="R35" s="124"/>
      <c r="S35" s="40"/>
      <c r="T35" s="40"/>
    </row>
    <row r="36" spans="1:28" s="2" customFormat="1" ht="6" customHeight="1" x14ac:dyDescent="0.25">
      <c r="A36"/>
      <c r="B36" s="48"/>
      <c r="C36"/>
      <c r="D36" s="49"/>
      <c r="E36" s="46"/>
      <c r="F36" s="49"/>
      <c r="G36" s="46"/>
      <c r="H36" s="49"/>
      <c r="I36" s="46"/>
      <c r="J36" s="49"/>
      <c r="K36" s="46"/>
      <c r="L36" s="49"/>
      <c r="M36" s="46"/>
      <c r="N36" s="49"/>
      <c r="O36" s="46"/>
      <c r="P36" s="49"/>
      <c r="Q36" s="46"/>
      <c r="R36" s="49"/>
      <c r="S36" s="46"/>
      <c r="T36" s="46"/>
    </row>
    <row r="37" spans="1:28" s="2" customFormat="1" x14ac:dyDescent="0.25">
      <c r="A37"/>
      <c r="B37"/>
      <c r="C3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8" x14ac:dyDescent="0.25">
      <c r="U38" s="51"/>
      <c r="AB38" s="51"/>
    </row>
    <row r="39" spans="1:28" x14ac:dyDescent="0.25">
      <c r="U39" s="51"/>
      <c r="AB39" s="51"/>
    </row>
    <row r="40" spans="1:28" x14ac:dyDescent="0.25">
      <c r="U40" s="51"/>
      <c r="AB40" s="51"/>
    </row>
    <row r="41" spans="1:28" x14ac:dyDescent="0.25">
      <c r="U41" s="51"/>
      <c r="AB41" s="51"/>
    </row>
    <row r="42" spans="1:28" x14ac:dyDescent="0.25">
      <c r="U42" s="51"/>
      <c r="AB42" s="51"/>
    </row>
    <row r="43" spans="1:28" x14ac:dyDescent="0.25">
      <c r="U43" s="51"/>
      <c r="AB43" s="51"/>
    </row>
    <row r="44" spans="1:28" x14ac:dyDescent="0.25">
      <c r="U44" s="51"/>
      <c r="AB44" s="51"/>
    </row>
    <row r="45" spans="1:28" ht="15.75" x14ac:dyDescent="0.25">
      <c r="U45" s="51"/>
      <c r="AB45" s="53"/>
    </row>
    <row r="46" spans="1:28" x14ac:dyDescent="0.25">
      <c r="U46" s="51"/>
    </row>
    <row r="47" spans="1:28" x14ac:dyDescent="0.25">
      <c r="U47" s="51"/>
    </row>
    <row r="48" spans="1:28" x14ac:dyDescent="0.25">
      <c r="U48" s="51"/>
    </row>
    <row r="53" spans="1:28" ht="27.75" customHeight="1" x14ac:dyDescent="0.25"/>
    <row r="54" spans="1:28" ht="12" customHeight="1" x14ac:dyDescent="0.25"/>
    <row r="58" spans="1:28" s="2" customFormat="1" x14ac:dyDescent="0.25">
      <c r="A58"/>
      <c r="B58"/>
      <c r="C58"/>
      <c r="N58"/>
      <c r="P58"/>
      <c r="R58"/>
      <c r="U58"/>
      <c r="V58"/>
      <c r="W58"/>
      <c r="X58"/>
      <c r="Y58"/>
      <c r="Z58"/>
      <c r="AA58"/>
      <c r="AB58"/>
    </row>
    <row r="59" spans="1:28" s="2" customFormat="1" x14ac:dyDescent="0.25">
      <c r="A59"/>
      <c r="B59"/>
      <c r="C59"/>
      <c r="N59"/>
      <c r="P59"/>
      <c r="R59"/>
      <c r="U59"/>
      <c r="V59"/>
      <c r="W59"/>
      <c r="X59"/>
      <c r="Y59"/>
      <c r="Z59"/>
      <c r="AA59"/>
      <c r="AB59"/>
    </row>
    <row r="60" spans="1:28" s="2" customFormat="1" x14ac:dyDescent="0.25">
      <c r="A60"/>
      <c r="B60"/>
      <c r="C60"/>
      <c r="N60"/>
      <c r="P60"/>
      <c r="R60"/>
      <c r="U60"/>
      <c r="V60"/>
      <c r="W60"/>
      <c r="X60"/>
      <c r="Y60"/>
      <c r="Z60"/>
      <c r="AA60"/>
      <c r="AB60"/>
    </row>
  </sheetData>
  <sheetProtection algorithmName="SHA-512" hashValue="6tXL6hpiwMiJDdSA9m/Ryul0kVpAW2To9WX/VNYzS+yPyZBtBhH6OZrb8emPg+5DE4KiL8XDMiCy8Yjnl+GeNw==" saltValue="zj35iBMre+xSGGm2XUToIw==" spinCount="100000" sheet="1" objects="1" scenarios="1"/>
  <conditionalFormatting sqref="D16">
    <cfRule type="expression" dxfId="172" priority="61">
      <formula>"arrondi.au.multiple($D$16)=arrondi.au.multiple($D$8)"</formula>
    </cfRule>
    <cfRule type="cellIs" dxfId="173" priority="62" operator="lessThan">
      <formula>$D$8-0.5</formula>
    </cfRule>
    <cfRule type="cellIs" dxfId="174" priority="63" operator="greaterThan">
      <formula>$D$8+0.5</formula>
    </cfRule>
  </conditionalFormatting>
  <conditionalFormatting sqref="D17">
    <cfRule type="expression" dxfId="169" priority="58">
      <formula>"(arrondi.au.multiple($D$17)=(arrondi.au.multiple($D$9)"</formula>
    </cfRule>
    <cfRule type="cellIs" dxfId="170" priority="59" operator="lessThan">
      <formula>$D$9-0.5</formula>
    </cfRule>
    <cfRule type="cellIs" dxfId="171" priority="60" operator="greaterThan">
      <formula>$D$9+0.5</formula>
    </cfRule>
  </conditionalFormatting>
  <conditionalFormatting sqref="D18">
    <cfRule type="cellIs" dxfId="166" priority="41" operator="between">
      <formula>-0.4</formula>
      <formula>0.4</formula>
    </cfRule>
    <cfRule type="cellIs" dxfId="167" priority="42" operator="greaterThan">
      <formula>0.5</formula>
    </cfRule>
    <cfRule type="cellIs" dxfId="168" priority="43" operator="lessThan">
      <formula>-0.5</formula>
    </cfRule>
  </conditionalFormatting>
  <conditionalFormatting sqref="D19">
    <cfRule type="cellIs" dxfId="163" priority="55" operator="lessThanOrEqual">
      <formula>$D$10-0.5</formula>
    </cfRule>
    <cfRule type="cellIs" dxfId="164" priority="56" operator="greaterThan">
      <formula>$D$10+0.5</formula>
    </cfRule>
    <cfRule type="expression" dxfId="165" priority="57">
      <formula>"(arrondi.au.multiple($D$19)=(arrondi.au.multiple($D$10)"</formula>
    </cfRule>
  </conditionalFormatting>
  <conditionalFormatting sqref="D20">
    <cfRule type="cellIs" dxfId="160" priority="52" operator="between">
      <formula>-0.5</formula>
      <formula>0.5</formula>
    </cfRule>
    <cfRule type="cellIs" dxfId="161" priority="53" operator="greaterThan">
      <formula>0.5</formula>
    </cfRule>
    <cfRule type="cellIs" dxfId="162" priority="54" operator="lessThan">
      <formula>-0.5</formula>
    </cfRule>
  </conditionalFormatting>
  <conditionalFormatting sqref="D22">
    <cfRule type="cellIs" dxfId="159" priority="65" operator="greaterThan">
      <formula>60</formula>
    </cfRule>
  </conditionalFormatting>
  <conditionalFormatting sqref="D28">
    <cfRule type="expression" dxfId="157" priority="66">
      <formula>AND((#REF!="Homme"),D28&lt;37)</formula>
    </cfRule>
    <cfRule type="expression" dxfId="158" priority="67">
      <formula>AND((#REF!="Femme"),D28&lt;28)</formula>
    </cfRule>
  </conditionalFormatting>
  <conditionalFormatting sqref="D30">
    <cfRule type="cellIs" dxfId="156" priority="44" operator="between">
      <formula>-0.4</formula>
      <formula>0.4</formula>
    </cfRule>
    <cfRule type="cellIs" dxfId="154" priority="51" operator="greaterThan">
      <formula>0.5</formula>
    </cfRule>
    <cfRule type="cellIs" dxfId="155" priority="64" operator="lessThan">
      <formula>0</formula>
    </cfRule>
  </conditionalFormatting>
  <conditionalFormatting sqref="D31">
    <cfRule type="expression" dxfId="151" priority="48">
      <formula>"(arrondi.au.multiple($D$31)=(arrondi.au.multiple($D$9)"</formula>
    </cfRule>
    <cfRule type="cellIs" dxfId="152" priority="49" operator="lessThan">
      <formula>$D$9-0.5</formula>
    </cfRule>
    <cfRule type="cellIs" dxfId="153" priority="50" operator="greaterThan">
      <formula>$D$9+0.5</formula>
    </cfRule>
  </conditionalFormatting>
  <conditionalFormatting sqref="D32">
    <cfRule type="cellIs" dxfId="150" priority="38" operator="between">
      <formula>-0.5</formula>
      <formula>0.5</formula>
    </cfRule>
    <cfRule type="cellIs" dxfId="149" priority="39" operator="greaterThan">
      <formula>0.5</formula>
    </cfRule>
    <cfRule type="cellIs" dxfId="148" priority="40" operator="lessThan">
      <formula>-0.5</formula>
    </cfRule>
  </conditionalFormatting>
  <conditionalFormatting sqref="D34">
    <cfRule type="cellIs" dxfId="146" priority="45" operator="between">
      <formula>-0.5</formula>
      <formula>0.5</formula>
    </cfRule>
    <cfRule type="cellIs" dxfId="145" priority="46" operator="greaterThan">
      <formula>0.5</formula>
    </cfRule>
    <cfRule type="cellIs" dxfId="147" priority="47" operator="lessThan">
      <formula>-0.5</formula>
    </cfRule>
  </conditionalFormatting>
  <conditionalFormatting sqref="D35">
    <cfRule type="cellIs" dxfId="144" priority="68" operator="between">
      <formula>95</formula>
      <formula>120</formula>
    </cfRule>
  </conditionalFormatting>
  <conditionalFormatting sqref="G30:G31 I30:I31 K30:K31 M30:M31 O30:O31 Q30:Q31 G33 I33 K33 M33 O33 Q33">
    <cfRule type="cellIs" dxfId="143" priority="69" operator="greaterThan">
      <formula>60</formula>
    </cfRule>
  </conditionalFormatting>
  <conditionalFormatting sqref="G34 I34 K34 M34 O34 Q34">
    <cfRule type="expression" dxfId="142" priority="70">
      <formula>AND((#REF!="Homme"),G31/(G30/100)^2&gt;25)</formula>
    </cfRule>
    <cfRule type="expression" dxfId="141" priority="71">
      <formula>AND((#REF!="Femme"),G31/(G30/100)^2&gt;24)</formula>
    </cfRule>
    <cfRule type="expression" dxfId="140" priority="72">
      <formula>AND((#REF!="Homme"),G31/(G30/100)^2&lt;20)</formula>
    </cfRule>
    <cfRule type="expression" dxfId="139" priority="73">
      <formula>AND((#REF!="Femme"),G31/(G30/100)^2&lt;19)</formula>
    </cfRule>
  </conditionalFormatting>
  <conditionalFormatting sqref="R16 P16 N16 L16 J16 H16 F16">
    <cfRule type="expression" dxfId="138" priority="30">
      <formula>"arrondi.au.multiple($D$16)=arrondi.au.multiple($D$8)"</formula>
    </cfRule>
    <cfRule type="cellIs" dxfId="137" priority="31" operator="lessThan">
      <formula>$D$8-0.5</formula>
    </cfRule>
    <cfRule type="cellIs" dxfId="136" priority="32" operator="greaterThan">
      <formula>$D$8+0.5</formula>
    </cfRule>
  </conditionalFormatting>
  <conditionalFormatting sqref="R17 P17 N17 L17 J17 H17 F17">
    <cfRule type="expression" dxfId="135" priority="27">
      <formula>"(arrondi.au.multiple($D$17)=(arrondi.au.multiple($D$9)"</formula>
    </cfRule>
    <cfRule type="cellIs" dxfId="134" priority="28" operator="lessThan">
      <formula>$D$9-0.5</formula>
    </cfRule>
    <cfRule type="cellIs" dxfId="133" priority="29" operator="greaterThan">
      <formula>$D$9+0.5</formula>
    </cfRule>
  </conditionalFormatting>
  <conditionalFormatting sqref="R18 P18 N18 L18 J18 H18 F18">
    <cfRule type="cellIs" dxfId="132" priority="10" operator="between">
      <formula>-0.4</formula>
      <formula>0.4</formula>
    </cfRule>
    <cfRule type="cellIs" dxfId="131" priority="11" operator="greaterThan">
      <formula>0.5</formula>
    </cfRule>
    <cfRule type="cellIs" dxfId="130" priority="12" operator="lessThan">
      <formula>-0.5</formula>
    </cfRule>
  </conditionalFormatting>
  <conditionalFormatting sqref="R19 P19 N19 L19 J19 H19 F19">
    <cfRule type="cellIs" dxfId="129" priority="24" operator="lessThanOrEqual">
      <formula>$D$10-0.5</formula>
    </cfRule>
    <cfRule type="cellIs" dxfId="128" priority="25" operator="greaterThan">
      <formula>$D$10+0.5</formula>
    </cfRule>
    <cfRule type="expression" dxfId="127" priority="26">
      <formula>"(arrondi.au.multiple($D$19)=(arrondi.au.multiple($D$10)"</formula>
    </cfRule>
  </conditionalFormatting>
  <conditionalFormatting sqref="R20 P20 N20 L20 J20 H20 F20">
    <cfRule type="cellIs" dxfId="126" priority="21" operator="between">
      <formula>-0.5</formula>
      <formula>0.5</formula>
    </cfRule>
    <cfRule type="cellIs" dxfId="125" priority="22" operator="greaterThan">
      <formula>0.5</formula>
    </cfRule>
    <cfRule type="cellIs" dxfId="124" priority="23" operator="lessThan">
      <formula>-0.5</formula>
    </cfRule>
  </conditionalFormatting>
  <conditionalFormatting sqref="R22 P22 N22 L22 J22 H22 F22">
    <cfRule type="cellIs" dxfId="123" priority="34" operator="greaterThan">
      <formula>60</formula>
    </cfRule>
  </conditionalFormatting>
  <conditionalFormatting sqref="R28 P28 N28 L28 J28 H28 F28">
    <cfRule type="expression" dxfId="122" priority="35">
      <formula>AND((#REF!="Homme"),F28&lt;37)</formula>
    </cfRule>
    <cfRule type="expression" dxfId="121" priority="36">
      <formula>AND((#REF!="Femme"),F28&lt;28)</formula>
    </cfRule>
  </conditionalFormatting>
  <conditionalFormatting sqref="R30 P30 N30 L30 J30 H30 F30">
    <cfRule type="cellIs" dxfId="120" priority="13" operator="between">
      <formula>-0.4</formula>
      <formula>0.4</formula>
    </cfRule>
    <cfRule type="cellIs" dxfId="119" priority="20" operator="greaterThan">
      <formula>0.5</formula>
    </cfRule>
    <cfRule type="cellIs" dxfId="118" priority="33" operator="lessThan">
      <formula>0</formula>
    </cfRule>
  </conditionalFormatting>
  <conditionalFormatting sqref="R31 P31 N31 L31 J31 H31 F31">
    <cfRule type="expression" dxfId="117" priority="17">
      <formula>"(arrondi.au.multiple($D$31)=(arrondi.au.multiple($D$9)"</formula>
    </cfRule>
    <cfRule type="cellIs" dxfId="116" priority="18" operator="lessThan">
      <formula>$D$9-0.5</formula>
    </cfRule>
    <cfRule type="cellIs" dxfId="115" priority="19" operator="greaterThan">
      <formula>$D$9+0.5</formula>
    </cfRule>
  </conditionalFormatting>
  <conditionalFormatting sqref="R32 P32 N32 L32 J32 H32 F32">
    <cfRule type="cellIs" dxfId="114" priority="4" operator="between">
      <formula>-0.5</formula>
      <formula>0.5</formula>
    </cfRule>
    <cfRule type="cellIs" dxfId="113" priority="5" operator="greaterThan">
      <formula>0.5</formula>
    </cfRule>
    <cfRule type="cellIs" dxfId="112" priority="6" operator="lessThan">
      <formula>-0.5</formula>
    </cfRule>
  </conditionalFormatting>
  <conditionalFormatting sqref="R33 P33 N33 L33 J33 H33 F33">
    <cfRule type="expression" dxfId="111" priority="7">
      <formula>"(arrondi.au.multiple($D$33)=(arrondi.au.multiple($D$10)"</formula>
    </cfRule>
    <cfRule type="cellIs" dxfId="110" priority="8" operator="lessThan">
      <formula>$D$10-0.5</formula>
    </cfRule>
    <cfRule type="cellIs" dxfId="109" priority="9" operator="greaterThan">
      <formula>$D$10+0.5</formula>
    </cfRule>
  </conditionalFormatting>
  <conditionalFormatting sqref="R34 P34 N34 L34 J34 H34 F34">
    <cfRule type="cellIs" dxfId="108" priority="14" operator="between">
      <formula>-0.5</formula>
      <formula>0.5</formula>
    </cfRule>
    <cfRule type="cellIs" dxfId="107" priority="15" operator="greaterThan">
      <formula>0.5</formula>
    </cfRule>
    <cfRule type="cellIs" dxfId="106" priority="16" operator="lessThan">
      <formula>-0.5</formula>
    </cfRule>
  </conditionalFormatting>
  <conditionalFormatting sqref="R35 P35 N35 L35 J35 H35 F35">
    <cfRule type="cellIs" dxfId="105" priority="37" operator="between">
      <formula>95</formula>
      <formula>120</formula>
    </cfRule>
  </conditionalFormatting>
  <conditionalFormatting sqref="D33">
    <cfRule type="expression" dxfId="104" priority="1">
      <formula>"(arrondi.au.multiple($D$33)=(arrondi.au.multiple($D$10)"</formula>
    </cfRule>
    <cfRule type="cellIs" dxfId="103" priority="2" operator="lessThan">
      <formula>$D$10-0.5</formula>
    </cfRule>
    <cfRule type="cellIs" dxfId="102" priority="3" operator="greaterThan">
      <formula>$D$10+0.5</formula>
    </cfRule>
  </conditionalFormatting>
  <dataValidations count="3">
    <dataValidation allowBlank="1" showInputMessage="1" showErrorMessage="1" prompt="Chiffre positif pour une diminution" sqref="L24:L26 N24:N26 D24:D26 P24:P26 F24:F26 H24:H26 J24:J26 R24:R26" xr:uid="{0D3A42F7-981B-4575-9F33-F755F214C61B}"/>
    <dataValidation errorStyle="information" allowBlank="1" showInputMessage="1" showErrorMessage="1" prompt="Chiffre positif pour une diminution" sqref="L23 N23 D23 P23 F23 H23 J23 R23" xr:uid="{6EA3ECE6-1FAD-415E-813E-F7BFC099412D}"/>
    <dataValidation type="list" allowBlank="1" showInputMessage="1" showErrorMessage="1" error="Sélectionnez Oui ou Non" prompt="Vous êtes Fumeur et envisagez d'arrêter, indiquez Oui_x000a_Vous êtes Non Fumeur ou Fumeur et ne souhaitez pas arrêter, indiquez Non" sqref="L27 N27 D27 P27 F27 H27 J27 R27" xr:uid="{53487514-3AD0-45B9-8FD6-F3B4B58C7879}">
      <formula1>"Non,Oui"</formula1>
    </dataValidation>
  </dataValidations>
  <hyperlinks>
    <hyperlink ref="B11" r:id="rId1" xr:uid="{15B361C5-888E-4F66-9E0E-336A4A2BAAB0}"/>
    <hyperlink ref="B21" r:id="rId2" xr:uid="{5B17D513-02A0-4AD0-ADDB-8ADD385D87D2}"/>
    <hyperlink ref="B28" r:id="rId3" xr:uid="{A4FB8D5E-444F-453E-B1D7-3FBCE191DE82}"/>
  </hyperlinks>
  <printOptions horizontalCentered="1"/>
  <pageMargins left="0.19685039370078741" right="0.19685039370078741" top="0" bottom="0" header="0.31496062992125984" footer="0.31496062992125984"/>
  <pageSetup paperSize="9" scale="49" orientation="landscape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Tableau de Bord Starter</vt:lpstr>
      <vt:lpstr>Objectifs Longevity</vt:lpstr>
      <vt:lpstr>'Objectifs Longevity'!Zone_d_impression</vt:lpstr>
      <vt:lpstr>'Tableau de Bord Starter'!Zone_d_impression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2024-03-06T22:11:40Z</dcterms:modified>
</cp:coreProperties>
</file>